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o\Documents\Book B-J\Chapter sheets\"/>
    </mc:Choice>
  </mc:AlternateContent>
  <bookViews>
    <workbookView xWindow="0" yWindow="0" windowWidth="23040" windowHeight="8796"/>
  </bookViews>
  <sheets>
    <sheet name="Sheet1" sheetId="1" r:id="rId1"/>
    <sheet name="Sheet2" sheetId="2" r:id="rId2"/>
    <sheet name="Sheet3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3" l="1"/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2" i="3"/>
  <c r="E3" i="3"/>
  <c r="C3" i="3"/>
  <c r="C4" i="3" s="1"/>
  <c r="E169" i="2"/>
  <c r="I11" i="2"/>
  <c r="E129" i="2"/>
  <c r="H9" i="2" s="1"/>
  <c r="E109" i="2"/>
  <c r="E136" i="2"/>
  <c r="E125" i="2"/>
  <c r="I8" i="2" s="1"/>
  <c r="E118" i="2"/>
  <c r="H8" i="2" s="1"/>
  <c r="E93" i="2"/>
  <c r="K7" i="2" s="1"/>
  <c r="L7" i="2" s="1"/>
  <c r="E114" i="2"/>
  <c r="E142" i="2"/>
  <c r="E167" i="2"/>
  <c r="L6" i="2"/>
  <c r="L5" i="2"/>
  <c r="L4" i="2"/>
  <c r="L3" i="2"/>
  <c r="L2" i="2"/>
  <c r="K9" i="2"/>
  <c r="L9" i="2" s="1"/>
  <c r="K6" i="2"/>
  <c r="K5" i="2"/>
  <c r="K4" i="2"/>
  <c r="K3" i="2"/>
  <c r="K2" i="2"/>
  <c r="I10" i="2"/>
  <c r="I9" i="2"/>
  <c r="I6" i="2"/>
  <c r="I5" i="2"/>
  <c r="I4" i="2"/>
  <c r="I3" i="2"/>
  <c r="I2" i="2"/>
  <c r="H6" i="2"/>
  <c r="H5" i="2"/>
  <c r="H4" i="2"/>
  <c r="H3" i="2"/>
  <c r="H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10" i="2"/>
  <c r="E111" i="2"/>
  <c r="E112" i="2"/>
  <c r="E113" i="2"/>
  <c r="E115" i="2"/>
  <c r="E116" i="2"/>
  <c r="E117" i="2"/>
  <c r="E119" i="2"/>
  <c r="E120" i="2"/>
  <c r="E121" i="2"/>
  <c r="E122" i="2"/>
  <c r="E123" i="2"/>
  <c r="E124" i="2"/>
  <c r="E126" i="2"/>
  <c r="E127" i="2"/>
  <c r="E128" i="2"/>
  <c r="E130" i="2"/>
  <c r="E131" i="2"/>
  <c r="E132" i="2"/>
  <c r="E133" i="2"/>
  <c r="E134" i="2"/>
  <c r="E135" i="2"/>
  <c r="E137" i="2"/>
  <c r="E138" i="2"/>
  <c r="E139" i="2"/>
  <c r="E140" i="2"/>
  <c r="E141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8" i="2"/>
  <c r="E170" i="2"/>
  <c r="E2" i="2"/>
  <c r="C4" i="2"/>
  <c r="C5" i="2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3" i="2"/>
  <c r="G11" i="1"/>
  <c r="G10" i="1"/>
  <c r="G9" i="1"/>
  <c r="G8" i="1"/>
  <c r="G7" i="1"/>
  <c r="G6" i="1"/>
  <c r="G5" i="1"/>
  <c r="G4" i="1"/>
  <c r="G3" i="1"/>
  <c r="G2" i="1"/>
  <c r="J11" i="1"/>
  <c r="J10" i="1"/>
  <c r="J9" i="1"/>
  <c r="J8" i="1"/>
  <c r="J7" i="1"/>
  <c r="J6" i="1"/>
  <c r="J5" i="1"/>
  <c r="J4" i="1"/>
  <c r="J3" i="1"/>
  <c r="J2" i="1"/>
  <c r="I11" i="1"/>
  <c r="I10" i="1"/>
  <c r="I9" i="1"/>
  <c r="I8" i="1"/>
  <c r="I7" i="1"/>
  <c r="I6" i="1"/>
  <c r="I5" i="1"/>
  <c r="I4" i="1"/>
  <c r="I3" i="1"/>
  <c r="I2" i="1"/>
  <c r="F14" i="1"/>
  <c r="F13" i="1"/>
  <c r="F11" i="1"/>
  <c r="F10" i="1"/>
  <c r="F9" i="1"/>
  <c r="F8" i="1"/>
  <c r="F7" i="1"/>
  <c r="F6" i="1"/>
  <c r="F5" i="1"/>
  <c r="F4" i="1"/>
  <c r="F3" i="1"/>
  <c r="F2" i="1"/>
  <c r="F15" i="1" s="1"/>
  <c r="C5" i="3" l="1"/>
  <c r="K11" i="2"/>
  <c r="L11" i="2" s="1"/>
  <c r="K10" i="2"/>
  <c r="L10" i="2" s="1"/>
  <c r="K8" i="2"/>
  <c r="L8" i="2" s="1"/>
  <c r="H7" i="2"/>
  <c r="I7" i="2"/>
  <c r="I15" i="2" s="1"/>
  <c r="H10" i="2"/>
  <c r="H11" i="2"/>
  <c r="J15" i="1"/>
  <c r="J14" i="1"/>
  <c r="J13" i="1"/>
  <c r="I13" i="1"/>
  <c r="I14" i="1"/>
  <c r="I15" i="1"/>
  <c r="G14" i="1"/>
  <c r="G15" i="1"/>
  <c r="G13" i="1"/>
  <c r="C6" i="3" l="1"/>
  <c r="K13" i="2"/>
  <c r="I14" i="2"/>
  <c r="I13" i="2"/>
  <c r="K15" i="2"/>
  <c r="L13" i="2"/>
  <c r="L14" i="2"/>
  <c r="L15" i="2"/>
  <c r="K14" i="2"/>
  <c r="H15" i="2"/>
  <c r="H14" i="2"/>
  <c r="H13" i="2"/>
  <c r="C7" i="3" l="1"/>
  <c r="C8" i="3" l="1"/>
  <c r="C9" i="3" l="1"/>
  <c r="C10" i="3" l="1"/>
  <c r="C11" i="3" l="1"/>
  <c r="C12" i="3" l="1"/>
  <c r="C13" i="3" l="1"/>
  <c r="C14" i="3" l="1"/>
  <c r="C15" i="3" l="1"/>
  <c r="C16" i="3" l="1"/>
  <c r="C17" i="3" l="1"/>
  <c r="C18" i="3" l="1"/>
  <c r="C19" i="3" l="1"/>
  <c r="C20" i="3" l="1"/>
  <c r="K2" i="3" l="1"/>
  <c r="I2" i="3"/>
  <c r="C21" i="3"/>
  <c r="L2" i="3" l="1"/>
  <c r="C22" i="3"/>
  <c r="C23" i="3" l="1"/>
  <c r="C24" i="3" l="1"/>
  <c r="C25" i="3" l="1"/>
  <c r="C26" i="3" l="1"/>
  <c r="C27" i="3" l="1"/>
  <c r="C28" i="3" l="1"/>
  <c r="C29" i="3" l="1"/>
  <c r="C30" i="3" l="1"/>
  <c r="C31" i="3" l="1"/>
  <c r="C32" i="3" l="1"/>
  <c r="C33" i="3" l="1"/>
  <c r="C34" i="3" l="1"/>
  <c r="C35" i="3" l="1"/>
  <c r="C36" i="3" l="1"/>
  <c r="C37" i="3" l="1"/>
  <c r="C38" i="3" l="1"/>
  <c r="K3" i="3" l="1"/>
  <c r="H3" i="3"/>
  <c r="I3" i="3"/>
  <c r="C39" i="3"/>
  <c r="C40" i="3" l="1"/>
  <c r="L3" i="3"/>
  <c r="C41" i="3" l="1"/>
  <c r="C42" i="3" l="1"/>
  <c r="C43" i="3" l="1"/>
  <c r="C44" i="3" l="1"/>
  <c r="C45" i="3" l="1"/>
  <c r="C46" i="3" l="1"/>
  <c r="C47" i="3" l="1"/>
  <c r="C48" i="3" l="1"/>
  <c r="C49" i="3" l="1"/>
  <c r="C50" i="3" l="1"/>
  <c r="C51" i="3" l="1"/>
  <c r="C52" i="3" l="1"/>
  <c r="C53" i="3" l="1"/>
  <c r="C54" i="3" l="1"/>
  <c r="C55" i="3" l="1"/>
  <c r="C56" i="3" l="1"/>
  <c r="K4" i="3" l="1"/>
  <c r="H4" i="3"/>
  <c r="I4" i="3"/>
  <c r="C57" i="3"/>
  <c r="C58" i="3" l="1"/>
  <c r="L4" i="3"/>
  <c r="C59" i="3" l="1"/>
  <c r="C60" i="3" l="1"/>
  <c r="C61" i="3" l="1"/>
  <c r="C62" i="3" l="1"/>
  <c r="C63" i="3" l="1"/>
  <c r="C64" i="3" l="1"/>
  <c r="C65" i="3" l="1"/>
  <c r="C66" i="3" l="1"/>
  <c r="C67" i="3" l="1"/>
  <c r="C68" i="3" l="1"/>
  <c r="C69" i="3" l="1"/>
  <c r="C70" i="3" l="1"/>
  <c r="C71" i="3" l="1"/>
  <c r="C72" i="3" l="1"/>
  <c r="C73" i="3" l="1"/>
  <c r="C74" i="3" l="1"/>
  <c r="C75" i="3" l="1"/>
  <c r="K5" i="3"/>
  <c r="H5" i="3"/>
  <c r="I5" i="3"/>
  <c r="L5" i="3" l="1"/>
  <c r="C76" i="3"/>
  <c r="C77" i="3" l="1"/>
  <c r="C78" i="3" l="1"/>
  <c r="C79" i="3" l="1"/>
  <c r="C80" i="3" l="1"/>
  <c r="C81" i="3" l="1"/>
  <c r="C82" i="3" l="1"/>
  <c r="C83" i="3" l="1"/>
  <c r="C84" i="3" l="1"/>
  <c r="C85" i="3" l="1"/>
  <c r="C86" i="3" l="1"/>
  <c r="C87" i="3" l="1"/>
  <c r="C88" i="3" l="1"/>
  <c r="C89" i="3" l="1"/>
  <c r="C90" i="3" l="1"/>
  <c r="C91" i="3" l="1"/>
  <c r="C92" i="3" l="1"/>
  <c r="C93" i="3" l="1"/>
  <c r="H6" i="3"/>
  <c r="K6" i="3"/>
  <c r="I6" i="3"/>
  <c r="L6" i="3" l="1"/>
  <c r="C94" i="3"/>
  <c r="C95" i="3" l="1"/>
  <c r="C96" i="3" l="1"/>
  <c r="C97" i="3" l="1"/>
  <c r="C98" i="3" l="1"/>
  <c r="C99" i="3" l="1"/>
  <c r="C100" i="3" l="1"/>
  <c r="C101" i="3" l="1"/>
  <c r="C102" i="3" l="1"/>
  <c r="C103" i="3" l="1"/>
  <c r="C104" i="3" l="1"/>
  <c r="C105" i="3" l="1"/>
  <c r="C106" i="3" l="1"/>
  <c r="C107" i="3" l="1"/>
  <c r="C108" i="3" l="1"/>
  <c r="C109" i="3" l="1"/>
  <c r="C110" i="3" l="1"/>
  <c r="C111" i="3" l="1"/>
  <c r="H7" i="3"/>
  <c r="K7" i="3"/>
  <c r="L7" i="3" s="1"/>
  <c r="I7" i="3"/>
  <c r="C112" i="3" l="1"/>
  <c r="C113" i="3" l="1"/>
  <c r="C114" i="3" l="1"/>
  <c r="C115" i="3" l="1"/>
  <c r="C116" i="3" l="1"/>
  <c r="C117" i="3" l="1"/>
  <c r="C118" i="3" l="1"/>
  <c r="C119" i="3" l="1"/>
  <c r="C120" i="3" l="1"/>
  <c r="C121" i="3" l="1"/>
  <c r="C122" i="3" l="1"/>
  <c r="C123" i="3" l="1"/>
  <c r="C124" i="3" l="1"/>
  <c r="C125" i="3" l="1"/>
  <c r="C126" i="3" l="1"/>
  <c r="C127" i="3" l="1"/>
  <c r="C128" i="3" l="1"/>
  <c r="C129" i="3" l="1"/>
  <c r="I8" i="3"/>
  <c r="K8" i="3"/>
  <c r="L8" i="3" s="1"/>
  <c r="H8" i="3"/>
  <c r="C130" i="3" l="1"/>
  <c r="C131" i="3" l="1"/>
  <c r="C132" i="3" l="1"/>
  <c r="C133" i="3" l="1"/>
  <c r="C134" i="3" l="1"/>
  <c r="C135" i="3" l="1"/>
  <c r="C136" i="3" l="1"/>
  <c r="I9" i="3"/>
  <c r="K9" i="3"/>
  <c r="L9" i="3" s="1"/>
  <c r="H9" i="3"/>
  <c r="C137" i="3" l="1"/>
  <c r="C138" i="3" l="1"/>
  <c r="C139" i="3" l="1"/>
  <c r="C140" i="3" l="1"/>
  <c r="C141" i="3" l="1"/>
  <c r="C142" i="3" l="1"/>
  <c r="C143" i="3" l="1"/>
  <c r="C144" i="3" l="1"/>
  <c r="C145" i="3" l="1"/>
  <c r="C146" i="3" l="1"/>
  <c r="C147" i="3" l="1"/>
  <c r="C148" i="3" l="1"/>
  <c r="C149" i="3" l="1"/>
  <c r="C150" i="3" l="1"/>
  <c r="C151" i="3" l="1"/>
  <c r="C152" i="3" l="1"/>
  <c r="C153" i="3" l="1"/>
  <c r="K10" i="3" l="1"/>
  <c r="L10" i="3" s="1"/>
  <c r="H10" i="3"/>
  <c r="I10" i="3"/>
  <c r="C154" i="3"/>
  <c r="C155" i="3" l="1"/>
  <c r="C156" i="3" l="1"/>
  <c r="C157" i="3" l="1"/>
  <c r="C158" i="3" l="1"/>
  <c r="C159" i="3" l="1"/>
  <c r="C160" i="3" l="1"/>
  <c r="C161" i="3" l="1"/>
  <c r="C162" i="3" l="1"/>
  <c r="C163" i="3" l="1"/>
  <c r="C164" i="3" l="1"/>
  <c r="C165" i="3" l="1"/>
  <c r="C166" i="3" l="1"/>
  <c r="C167" i="3" l="1"/>
  <c r="C168" i="3" l="1"/>
  <c r="C169" i="3" l="1"/>
  <c r="C170" i="3" l="1"/>
  <c r="I11" i="3" l="1"/>
  <c r="H11" i="3"/>
  <c r="K11" i="3"/>
  <c r="L11" i="3" l="1"/>
  <c r="K15" i="3"/>
  <c r="K14" i="3"/>
  <c r="K13" i="3"/>
  <c r="H14" i="3"/>
  <c r="H13" i="3"/>
  <c r="H15" i="3"/>
  <c r="I15" i="3"/>
  <c r="I14" i="3"/>
  <c r="I13" i="3"/>
  <c r="L14" i="3" l="1"/>
  <c r="L15" i="3"/>
  <c r="L13" i="3"/>
</calcChain>
</file>

<file path=xl/sharedStrings.xml><?xml version="1.0" encoding="utf-8"?>
<sst xmlns="http://schemas.openxmlformats.org/spreadsheetml/2006/main" count="29" uniqueCount="9">
  <si>
    <t>Date</t>
  </si>
  <si>
    <t>Nasdaq adjusted closing values</t>
  </si>
  <si>
    <t>Means</t>
  </si>
  <si>
    <t>St Deviations</t>
  </si>
  <si>
    <t>span</t>
  </si>
  <si>
    <t>max</t>
  </si>
  <si>
    <t>min</t>
  </si>
  <si>
    <t>Mean+St Deviations</t>
  </si>
  <si>
    <t>New artificial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</si>
</sst>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[$-409]d/m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Nasdaq adjusted closing values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Sheet1!$B$2:$B$173</c:f>
              <c:numCache>
                <c:formatCode>General</c:formatCode>
                <c:ptCount val="172"/>
                <c:pt idx="0">
                  <c:v>56.046013000000002</c:v>
                </c:pt>
                <c:pt idx="1">
                  <c:v>56.898499999999999</c:v>
                </c:pt>
                <c:pt idx="2">
                  <c:v>56.729982999999997</c:v>
                </c:pt>
                <c:pt idx="3">
                  <c:v>56.601118</c:v>
                </c:pt>
                <c:pt idx="4">
                  <c:v>55.322391000000003</c:v>
                </c:pt>
                <c:pt idx="5">
                  <c:v>56.779544999999999</c:v>
                </c:pt>
                <c:pt idx="6">
                  <c:v>57.076926999999998</c:v>
                </c:pt>
                <c:pt idx="7">
                  <c:v>55.243088</c:v>
                </c:pt>
                <c:pt idx="8">
                  <c:v>56.987712999999999</c:v>
                </c:pt>
                <c:pt idx="9">
                  <c:v>55.996450000000003</c:v>
                </c:pt>
                <c:pt idx="10">
                  <c:v>56.967888000000002</c:v>
                </c:pt>
                <c:pt idx="11">
                  <c:v>55.808107999999997</c:v>
                </c:pt>
                <c:pt idx="12">
                  <c:v>55.292650999999999</c:v>
                </c:pt>
                <c:pt idx="13">
                  <c:v>57.225614</c:v>
                </c:pt>
                <c:pt idx="14">
                  <c:v>56.105485999999999</c:v>
                </c:pt>
                <c:pt idx="15">
                  <c:v>58.018624000000003</c:v>
                </c:pt>
                <c:pt idx="16">
                  <c:v>57.790633999999997</c:v>
                </c:pt>
                <c:pt idx="17">
                  <c:v>58.375478999999999</c:v>
                </c:pt>
                <c:pt idx="18">
                  <c:v>61.458308000000002</c:v>
                </c:pt>
                <c:pt idx="19">
                  <c:v>61.200581</c:v>
                </c:pt>
                <c:pt idx="20">
                  <c:v>61.775511999999999</c:v>
                </c:pt>
                <c:pt idx="21">
                  <c:v>61.061801000000003</c:v>
                </c:pt>
                <c:pt idx="22">
                  <c:v>59.327091000000003</c:v>
                </c:pt>
                <c:pt idx="23">
                  <c:v>58.881025999999999</c:v>
                </c:pt>
                <c:pt idx="24">
                  <c:v>59.683945999999999</c:v>
                </c:pt>
                <c:pt idx="25">
                  <c:v>60.952764999999999</c:v>
                </c:pt>
                <c:pt idx="26">
                  <c:v>60.348094000000003</c:v>
                </c:pt>
                <c:pt idx="27">
                  <c:v>59.446044999999998</c:v>
                </c:pt>
                <c:pt idx="28">
                  <c:v>60.774338</c:v>
                </c:pt>
                <c:pt idx="29">
                  <c:v>61.121277999999997</c:v>
                </c:pt>
                <c:pt idx="30">
                  <c:v>62.40992</c:v>
                </c:pt>
                <c:pt idx="31">
                  <c:v>62.330621000000001</c:v>
                </c:pt>
                <c:pt idx="32">
                  <c:v>62.380183000000002</c:v>
                </c:pt>
                <c:pt idx="33">
                  <c:v>62.994765000000001</c:v>
                </c:pt>
                <c:pt idx="34">
                  <c:v>62.588346999999999</c:v>
                </c:pt>
                <c:pt idx="35">
                  <c:v>63.103803999999997</c:v>
                </c:pt>
                <c:pt idx="36">
                  <c:v>63.946379999999998</c:v>
                </c:pt>
                <c:pt idx="37">
                  <c:v>63.292143000000003</c:v>
                </c:pt>
                <c:pt idx="38">
                  <c:v>62.737037999999998</c:v>
                </c:pt>
                <c:pt idx="39">
                  <c:v>63.708472</c:v>
                </c:pt>
                <c:pt idx="40">
                  <c:v>63.926551000000003</c:v>
                </c:pt>
                <c:pt idx="41">
                  <c:v>64.630347</c:v>
                </c:pt>
                <c:pt idx="42">
                  <c:v>64.372624000000002</c:v>
                </c:pt>
                <c:pt idx="43">
                  <c:v>63.678735000000003</c:v>
                </c:pt>
                <c:pt idx="44">
                  <c:v>64.303235999999998</c:v>
                </c:pt>
                <c:pt idx="45">
                  <c:v>64.798867000000001</c:v>
                </c:pt>
                <c:pt idx="46">
                  <c:v>64.649604999999994</c:v>
                </c:pt>
                <c:pt idx="47">
                  <c:v>65.654625999999993</c:v>
                </c:pt>
                <c:pt idx="48">
                  <c:v>66.500433000000001</c:v>
                </c:pt>
                <c:pt idx="49">
                  <c:v>66.709396999999996</c:v>
                </c:pt>
                <c:pt idx="50">
                  <c:v>66.281516999999994</c:v>
                </c:pt>
                <c:pt idx="51">
                  <c:v>65.525262999999995</c:v>
                </c:pt>
                <c:pt idx="52">
                  <c:v>64.191873999999999</c:v>
                </c:pt>
                <c:pt idx="53">
                  <c:v>63.953052</c:v>
                </c:pt>
                <c:pt idx="54">
                  <c:v>65.097382999999994</c:v>
                </c:pt>
                <c:pt idx="55">
                  <c:v>65.316299000000001</c:v>
                </c:pt>
                <c:pt idx="56">
                  <c:v>63.704284999999999</c:v>
                </c:pt>
                <c:pt idx="57">
                  <c:v>64.361034000000004</c:v>
                </c:pt>
                <c:pt idx="58">
                  <c:v>65.246645000000001</c:v>
                </c:pt>
                <c:pt idx="59">
                  <c:v>64.848616000000007</c:v>
                </c:pt>
                <c:pt idx="60">
                  <c:v>66.052648000000005</c:v>
                </c:pt>
                <c:pt idx="61">
                  <c:v>65.764077</c:v>
                </c:pt>
                <c:pt idx="62">
                  <c:v>65.226746000000006</c:v>
                </c:pt>
                <c:pt idx="63">
                  <c:v>64.659558000000004</c:v>
                </c:pt>
                <c:pt idx="64">
                  <c:v>64.629699000000002</c:v>
                </c:pt>
                <c:pt idx="65">
                  <c:v>63.943106999999998</c:v>
                </c:pt>
                <c:pt idx="66">
                  <c:v>63.336114999999999</c:v>
                </c:pt>
                <c:pt idx="67">
                  <c:v>63.963005000000003</c:v>
                </c:pt>
                <c:pt idx="68">
                  <c:v>62.83858</c:v>
                </c:pt>
                <c:pt idx="69">
                  <c:v>63.634635000000003</c:v>
                </c:pt>
                <c:pt idx="70">
                  <c:v>63.356012999999997</c:v>
                </c:pt>
                <c:pt idx="71">
                  <c:v>64.122219999999999</c:v>
                </c:pt>
                <c:pt idx="72">
                  <c:v>63.823695999999998</c:v>
                </c:pt>
                <c:pt idx="73">
                  <c:v>63.853546999999999</c:v>
                </c:pt>
                <c:pt idx="74">
                  <c:v>63.813743000000002</c:v>
                </c:pt>
                <c:pt idx="75">
                  <c:v>63.495325999999999</c:v>
                </c:pt>
                <c:pt idx="76">
                  <c:v>63.674438000000002</c:v>
                </c:pt>
                <c:pt idx="77">
                  <c:v>63.853546999999999</c:v>
                </c:pt>
                <c:pt idx="78">
                  <c:v>64.092369000000005</c:v>
                </c:pt>
                <c:pt idx="79">
                  <c:v>63.813743000000002</c:v>
                </c:pt>
                <c:pt idx="80">
                  <c:v>62.55001</c:v>
                </c:pt>
                <c:pt idx="81">
                  <c:v>61.405678999999999</c:v>
                </c:pt>
                <c:pt idx="82">
                  <c:v>62.699268000000004</c:v>
                </c:pt>
                <c:pt idx="83">
                  <c:v>61.962918999999999</c:v>
                </c:pt>
                <c:pt idx="84">
                  <c:v>62.271391999999999</c:v>
                </c:pt>
                <c:pt idx="85">
                  <c:v>62.888333000000003</c:v>
                </c:pt>
                <c:pt idx="86">
                  <c:v>63.714238000000002</c:v>
                </c:pt>
                <c:pt idx="87">
                  <c:v>64.181921000000003</c:v>
                </c:pt>
                <c:pt idx="88">
                  <c:v>64.271473999999998</c:v>
                </c:pt>
                <c:pt idx="89">
                  <c:v>63.306260000000002</c:v>
                </c:pt>
                <c:pt idx="90">
                  <c:v>63.863500000000002</c:v>
                </c:pt>
                <c:pt idx="91">
                  <c:v>63.365966</c:v>
                </c:pt>
                <c:pt idx="92">
                  <c:v>63.415717999999998</c:v>
                </c:pt>
                <c:pt idx="93">
                  <c:v>62.221634999999999</c:v>
                </c:pt>
                <c:pt idx="94">
                  <c:v>62.739071000000003</c:v>
                </c:pt>
                <c:pt idx="95">
                  <c:v>62.729121999999997</c:v>
                </c:pt>
                <c:pt idx="96">
                  <c:v>63.306260000000002</c:v>
                </c:pt>
                <c:pt idx="97">
                  <c:v>63.256506999999999</c:v>
                </c:pt>
                <c:pt idx="98">
                  <c:v>65.296401000000003</c:v>
                </c:pt>
                <c:pt idx="99">
                  <c:v>65.176990000000004</c:v>
                </c:pt>
                <c:pt idx="100">
                  <c:v>64.699354</c:v>
                </c:pt>
                <c:pt idx="101">
                  <c:v>65.346149999999994</c:v>
                </c:pt>
                <c:pt idx="102">
                  <c:v>65.684477000000001</c:v>
                </c:pt>
                <c:pt idx="103">
                  <c:v>65.276494999999997</c:v>
                </c:pt>
                <c:pt idx="104">
                  <c:v>64.828717999999995</c:v>
                </c:pt>
                <c:pt idx="105">
                  <c:v>64.749110000000002</c:v>
                </c:pt>
                <c:pt idx="106">
                  <c:v>64.808812000000003</c:v>
                </c:pt>
                <c:pt idx="107">
                  <c:v>64.569997999999998</c:v>
                </c:pt>
                <c:pt idx="108">
                  <c:v>65.220000999999996</c:v>
                </c:pt>
                <c:pt idx="109">
                  <c:v>65.660004000000001</c:v>
                </c:pt>
                <c:pt idx="110">
                  <c:v>65.580001999999993</c:v>
                </c:pt>
                <c:pt idx="111">
                  <c:v>65.110000999999997</c:v>
                </c:pt>
                <c:pt idx="112">
                  <c:v>64.889999000000003</c:v>
                </c:pt>
                <c:pt idx="113">
                  <c:v>64.800003000000004</c:v>
                </c:pt>
                <c:pt idx="114">
                  <c:v>64.889999000000003</c:v>
                </c:pt>
                <c:pt idx="115">
                  <c:v>63.880001</c:v>
                </c:pt>
                <c:pt idx="116">
                  <c:v>63.09</c:v>
                </c:pt>
                <c:pt idx="117">
                  <c:v>62.970001000000003</c:v>
                </c:pt>
                <c:pt idx="118">
                  <c:v>63.09</c:v>
                </c:pt>
                <c:pt idx="119">
                  <c:v>64.410004000000001</c:v>
                </c:pt>
                <c:pt idx="120">
                  <c:v>63</c:v>
                </c:pt>
                <c:pt idx="121">
                  <c:v>61.43</c:v>
                </c:pt>
                <c:pt idx="122">
                  <c:v>62.599997999999999</c:v>
                </c:pt>
                <c:pt idx="123">
                  <c:v>64.089995999999999</c:v>
                </c:pt>
                <c:pt idx="124">
                  <c:v>64.669998000000007</c:v>
                </c:pt>
                <c:pt idx="125">
                  <c:v>64.769997000000004</c:v>
                </c:pt>
                <c:pt idx="126">
                  <c:v>64.589995999999999</c:v>
                </c:pt>
                <c:pt idx="127">
                  <c:v>64.739998</c:v>
                </c:pt>
                <c:pt idx="128">
                  <c:v>64.919998000000007</c:v>
                </c:pt>
                <c:pt idx="129">
                  <c:v>65.879997000000003</c:v>
                </c:pt>
                <c:pt idx="130">
                  <c:v>66.430000000000007</c:v>
                </c:pt>
                <c:pt idx="131">
                  <c:v>67.309997999999993</c:v>
                </c:pt>
                <c:pt idx="132">
                  <c:v>67.169998000000007</c:v>
                </c:pt>
                <c:pt idx="133">
                  <c:v>67.370002999999997</c:v>
                </c:pt>
                <c:pt idx="134">
                  <c:v>67.510002</c:v>
                </c:pt>
                <c:pt idx="135">
                  <c:v>67.599997999999999</c:v>
                </c:pt>
                <c:pt idx="136">
                  <c:v>68.069999999999993</c:v>
                </c:pt>
                <c:pt idx="137">
                  <c:v>67.739998</c:v>
                </c:pt>
                <c:pt idx="138">
                  <c:v>67.370002999999997</c:v>
                </c:pt>
                <c:pt idx="139">
                  <c:v>67.790001000000004</c:v>
                </c:pt>
                <c:pt idx="140">
                  <c:v>68.440002000000007</c:v>
                </c:pt>
                <c:pt idx="141">
                  <c:v>68.5</c:v>
                </c:pt>
                <c:pt idx="142">
                  <c:v>70.839995999999999</c:v>
                </c:pt>
                <c:pt idx="143">
                  <c:v>70.870002999999997</c:v>
                </c:pt>
                <c:pt idx="144">
                  <c:v>70.760002</c:v>
                </c:pt>
                <c:pt idx="145">
                  <c:v>71.419998000000007</c:v>
                </c:pt>
                <c:pt idx="146">
                  <c:v>71.199996999999996</c:v>
                </c:pt>
                <c:pt idx="147">
                  <c:v>71.529999000000004</c:v>
                </c:pt>
                <c:pt idx="148">
                  <c:v>71.430000000000007</c:v>
                </c:pt>
                <c:pt idx="149">
                  <c:v>71.180000000000007</c:v>
                </c:pt>
                <c:pt idx="150">
                  <c:v>70.5</c:v>
                </c:pt>
                <c:pt idx="151">
                  <c:v>70.230002999999996</c:v>
                </c:pt>
                <c:pt idx="152">
                  <c:v>70.319999999999993</c:v>
                </c:pt>
                <c:pt idx="153">
                  <c:v>70.029999000000004</c:v>
                </c:pt>
                <c:pt idx="154">
                  <c:v>70.150002000000001</c:v>
                </c:pt>
                <c:pt idx="155">
                  <c:v>70.089995999999999</c:v>
                </c:pt>
                <c:pt idx="156">
                  <c:v>69.279999000000004</c:v>
                </c:pt>
                <c:pt idx="157">
                  <c:v>70.209998999999996</c:v>
                </c:pt>
                <c:pt idx="158">
                  <c:v>70.319999999999993</c:v>
                </c:pt>
                <c:pt idx="159">
                  <c:v>70.440002000000007</c:v>
                </c:pt>
                <c:pt idx="160">
                  <c:v>70.480002999999996</c:v>
                </c:pt>
                <c:pt idx="161">
                  <c:v>70.559997999999993</c:v>
                </c:pt>
                <c:pt idx="162">
                  <c:v>70.279999000000004</c:v>
                </c:pt>
                <c:pt idx="163">
                  <c:v>70.620002999999997</c:v>
                </c:pt>
                <c:pt idx="164">
                  <c:v>70.489998</c:v>
                </c:pt>
                <c:pt idx="165">
                  <c:v>71.099997999999999</c:v>
                </c:pt>
                <c:pt idx="166">
                  <c:v>71.339995999999999</c:v>
                </c:pt>
                <c:pt idx="167">
                  <c:v>71.209998999999996</c:v>
                </c:pt>
                <c:pt idx="168">
                  <c:v>71.639999000000003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DA-49BE-82BE-B57654C73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55144"/>
        <c:axId val="618055472"/>
      </c:lineChart>
      <c:catAx>
        <c:axId val="618055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055472"/>
        <c:crosses val="autoZero"/>
        <c:auto val="1"/>
        <c:lblAlgn val="ctr"/>
        <c:lblOffset val="100"/>
        <c:noMultiLvlLbl val="0"/>
      </c:catAx>
      <c:valAx>
        <c:axId val="618055472"/>
        <c:scaling>
          <c:orientation val="minMax"/>
          <c:max val="7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8055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Means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Sheet1!$F$2:$F$11</c:f>
              <c:numCache>
                <c:formatCode>General</c:formatCode>
                <c:ptCount val="10"/>
                <c:pt idx="0">
                  <c:v>56.625900666666666</c:v>
                </c:pt>
                <c:pt idx="1">
                  <c:v>61.213245833333339</c:v>
                </c:pt>
                <c:pt idx="2">
                  <c:v>64.603342222222238</c:v>
                </c:pt>
                <c:pt idx="3">
                  <c:v>64.450036944444435</c:v>
                </c:pt>
                <c:pt idx="4">
                  <c:v>63.315105722222221</c:v>
                </c:pt>
                <c:pt idx="5">
                  <c:v>64.185237999999984</c:v>
                </c:pt>
                <c:pt idx="6">
                  <c:v>64.119444666666666</c:v>
                </c:pt>
                <c:pt idx="7">
                  <c:v>66.051248500000014</c:v>
                </c:pt>
                <c:pt idx="8">
                  <c:v>69.573529352941165</c:v>
                </c:pt>
                <c:pt idx="9">
                  <c:v>70.488332944444437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43-4C2E-ACAE-43DFD2095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972456"/>
        <c:axId val="809968520"/>
      </c:lineChart>
      <c:scatterChart>
        <c:scatterStyle val="lineMarker"/>
        <c:varyColors val="0"/>
        <c:ser>
          <c:idx val="1"/>
          <c:order val="1"/>
          <c:tx>
            <c:strRef>
              <c:f>Sheet1!$G$1</c:f>
              <c:strCache>
                <c:ptCount val="1"/>
                <c:pt idx="0">
                  <c:v>St Deviations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Sheet1!$G$2:$G$11</c:f>
              <c:numCache>
                <c:formatCode>General</c:formatCode>
                <c:ptCount val="10"/>
                <c:pt idx="0">
                  <c:v>0.91839284515672159</c:v>
                </c:pt>
                <c:pt idx="1">
                  <c:v>1.2960696141303634</c:v>
                </c:pt>
                <c:pt idx="2">
                  <c:v>1.1201385310340504</c:v>
                </c:pt>
                <c:pt idx="3">
                  <c:v>0.90106238905857106</c:v>
                </c:pt>
                <c:pt idx="4">
                  <c:v>0.82737471492538373</c:v>
                </c:pt>
                <c:pt idx="5">
                  <c:v>1.0739477926606062</c:v>
                </c:pt>
                <c:pt idx="6">
                  <c:v>1.1745917325500048</c:v>
                </c:pt>
                <c:pt idx="7">
                  <c:v>1.1881743733278967</c:v>
                </c:pt>
                <c:pt idx="8">
                  <c:v>1.6902284465128885</c:v>
                </c:pt>
                <c:pt idx="9">
                  <c:v>0.55088387997882615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43-4C2E-ACAE-43DFD2095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969832"/>
        <c:axId val="809971800"/>
      </c:scatterChart>
      <c:catAx>
        <c:axId val="809972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968520"/>
        <c:crosses val="autoZero"/>
        <c:auto val="1"/>
        <c:lblAlgn val="ctr"/>
        <c:lblOffset val="100"/>
        <c:noMultiLvlLbl val="0"/>
      </c:catAx>
      <c:valAx>
        <c:axId val="809968520"/>
        <c:scaling>
          <c:orientation val="minMax"/>
          <c:max val="70.5"/>
          <c:min val="56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972456"/>
        <c:crosses val="autoZero"/>
        <c:crossBetween val="between"/>
      </c:valAx>
      <c:valAx>
        <c:axId val="809971800"/>
        <c:scaling>
          <c:orientation val="minMax"/>
          <c:max val="1.7000000000000002"/>
          <c:min val="0.55000000000000004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969832"/>
        <c:crosses val="max"/>
        <c:crossBetween val="midCat"/>
      </c:valAx>
      <c:valAx>
        <c:axId val="809969832"/>
        <c:scaling>
          <c:orientation val="minMax"/>
        </c:scaling>
        <c:delete val="1"/>
        <c:axPos val="b"/>
        <c:majorTickMark val="out"/>
        <c:minorTickMark val="none"/>
        <c:tickLblPos val="nextTo"/>
        <c:crossAx val="809971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Means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Sheet1!$I$2:$I$11</c:f>
              <c:numCache>
                <c:formatCode>General</c:formatCode>
                <c:ptCount val="10"/>
                <c:pt idx="0">
                  <c:v>56.625900666666666</c:v>
                </c:pt>
                <c:pt idx="1">
                  <c:v>61.213245833333339</c:v>
                </c:pt>
                <c:pt idx="2">
                  <c:v>64.603342222222238</c:v>
                </c:pt>
                <c:pt idx="3">
                  <c:v>64.450036944444435</c:v>
                </c:pt>
                <c:pt idx="4">
                  <c:v>63.315105722222221</c:v>
                </c:pt>
                <c:pt idx="5">
                  <c:v>64.185237999999984</c:v>
                </c:pt>
                <c:pt idx="6">
                  <c:v>64.119444666666666</c:v>
                </c:pt>
                <c:pt idx="7">
                  <c:v>66.051248500000014</c:v>
                </c:pt>
                <c:pt idx="8">
                  <c:v>69.573529352941165</c:v>
                </c:pt>
                <c:pt idx="9">
                  <c:v>70.488332944444437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B-454E-B8A7-F2E432A9D889}"/>
            </c:ext>
          </c:extLst>
        </c:ser>
        <c:ser>
          <c:idx val="1"/>
          <c:order val="1"/>
          <c:tx>
            <c:strRef>
              <c:f>Sheet1!$J$1</c:f>
              <c:strCache>
                <c:ptCount val="1"/>
                <c:pt idx="0">
                  <c:v>Mean+St Deviations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Sheet1!$J$2:$J$11</c:f>
              <c:numCache>
                <c:formatCode>General</c:formatCode>
                <c:ptCount val="10"/>
                <c:pt idx="0">
                  <c:v>57.54429351182339</c:v>
                </c:pt>
                <c:pt idx="1">
                  <c:v>62.509315447463699</c:v>
                </c:pt>
                <c:pt idx="2">
                  <c:v>65.723480753256283</c:v>
                </c:pt>
                <c:pt idx="3">
                  <c:v>65.351099333503001</c:v>
                </c:pt>
                <c:pt idx="4">
                  <c:v>64.142480437147611</c:v>
                </c:pt>
                <c:pt idx="5">
                  <c:v>65.259185792660588</c:v>
                </c:pt>
                <c:pt idx="6">
                  <c:v>65.294036399216665</c:v>
                </c:pt>
                <c:pt idx="7">
                  <c:v>67.239422873327911</c:v>
                </c:pt>
                <c:pt idx="8">
                  <c:v>71.263757799454055</c:v>
                </c:pt>
                <c:pt idx="9">
                  <c:v>71.039216824423264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B-454E-B8A7-F2E432A9D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031792"/>
        <c:axId val="810029824"/>
      </c:lineChart>
      <c:catAx>
        <c:axId val="810031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29824"/>
        <c:crosses val="autoZero"/>
        <c:auto val="1"/>
        <c:lblAlgn val="ctr"/>
        <c:lblOffset val="100"/>
        <c:noMultiLvlLbl val="0"/>
      </c:catAx>
      <c:valAx>
        <c:axId val="810029824"/>
        <c:scaling>
          <c:orientation val="minMax"/>
          <c:max val="75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3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Sheet2!$H$1</c:f>
              <c:strCache>
                <c:ptCount val="1"/>
                <c:pt idx="0">
                  <c:v>Means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Sheet2!$H$2:$H$11</c:f>
              <c:numCache>
                <c:formatCode>General</c:formatCode>
                <c:ptCount val="10"/>
                <c:pt idx="0">
                  <c:v>58.475900666666661</c:v>
                </c:pt>
                <c:pt idx="1">
                  <c:v>64.863245833333337</c:v>
                </c:pt>
                <c:pt idx="2">
                  <c:v>70.053342222222199</c:v>
                </c:pt>
                <c:pt idx="3">
                  <c:v>71.700036944444435</c:v>
                </c:pt>
                <c:pt idx="4">
                  <c:v>72.365105722222211</c:v>
                </c:pt>
                <c:pt idx="5">
                  <c:v>76.146349111111093</c:v>
                </c:pt>
                <c:pt idx="6">
                  <c:v>75.269444666666629</c:v>
                </c:pt>
                <c:pt idx="7">
                  <c:v>81.501248499999974</c:v>
                </c:pt>
                <c:pt idx="8">
                  <c:v>84.597058764705849</c:v>
                </c:pt>
                <c:pt idx="9">
                  <c:v>88.716110722222197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C-478B-82BD-ED7FCD39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972456"/>
        <c:axId val="809968520"/>
      </c:lineChart>
      <c:scatterChart>
        <c:scatterStyle val="lineMarker"/>
        <c:varyColors val="0"/>
        <c:ser>
          <c:idx val="1"/>
          <c:order val="1"/>
          <c:tx>
            <c:strRef>
              <c:f>Sheet2!$I$1</c:f>
              <c:strCache>
                <c:ptCount val="1"/>
                <c:pt idx="0">
                  <c:v>St Deviations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Sheet2!$I$2:$I$11</c:f>
              <c:numCache>
                <c:formatCode>General</c:formatCode>
                <c:ptCount val="10"/>
                <c:pt idx="0">
                  <c:v>1.2383072532005845</c:v>
                </c:pt>
                <c:pt idx="1">
                  <c:v>1.6638742291875246</c:v>
                </c:pt>
                <c:pt idx="2">
                  <c:v>1.5104830389845683</c:v>
                </c:pt>
                <c:pt idx="3">
                  <c:v>0.71200827790094501</c:v>
                </c:pt>
                <c:pt idx="4">
                  <c:v>0.89510143760567273</c:v>
                </c:pt>
                <c:pt idx="5">
                  <c:v>3.6663466029543037</c:v>
                </c:pt>
                <c:pt idx="6">
                  <c:v>3.6644428655179526</c:v>
                </c:pt>
                <c:pt idx="7">
                  <c:v>3.831547646839927</c:v>
                </c:pt>
                <c:pt idx="8">
                  <c:v>4.1757013046864584</c:v>
                </c:pt>
                <c:pt idx="9">
                  <c:v>4.3318299285189772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6C-478B-82BD-ED7FCD39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969832"/>
        <c:axId val="809971800"/>
      </c:scatterChart>
      <c:catAx>
        <c:axId val="809972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968520"/>
        <c:crosses val="autoZero"/>
        <c:auto val="1"/>
        <c:lblAlgn val="ctr"/>
        <c:lblOffset val="100"/>
        <c:noMultiLvlLbl val="0"/>
      </c:catAx>
      <c:valAx>
        <c:axId val="809968520"/>
        <c:scaling>
          <c:orientation val="minMax"/>
          <c:max val="88.8"/>
          <c:min val="58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972456"/>
        <c:crosses val="autoZero"/>
        <c:crossBetween val="between"/>
      </c:valAx>
      <c:valAx>
        <c:axId val="809971800"/>
        <c:scaling>
          <c:orientation val="minMax"/>
          <c:max val="4.4000000000000004"/>
          <c:min val="0.70000000000000007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969832"/>
        <c:crosses val="max"/>
        <c:crossBetween val="midCat"/>
      </c:valAx>
      <c:valAx>
        <c:axId val="809969832"/>
        <c:scaling>
          <c:orientation val="minMax"/>
        </c:scaling>
        <c:delete val="1"/>
        <c:axPos val="b"/>
        <c:majorTickMark val="out"/>
        <c:minorTickMark val="none"/>
        <c:tickLblPos val="nextTo"/>
        <c:crossAx val="809971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means and standard deviations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Sheet2!$K$1</c:f>
              <c:strCache>
                <c:ptCount val="1"/>
                <c:pt idx="0">
                  <c:v>Means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Sheet2!$K$2:$K$11</c:f>
              <c:numCache>
                <c:formatCode>General</c:formatCode>
                <c:ptCount val="10"/>
                <c:pt idx="0">
                  <c:v>58.475900666666661</c:v>
                </c:pt>
                <c:pt idx="1">
                  <c:v>64.863245833333337</c:v>
                </c:pt>
                <c:pt idx="2">
                  <c:v>70.053342222222199</c:v>
                </c:pt>
                <c:pt idx="3">
                  <c:v>71.700036944444435</c:v>
                </c:pt>
                <c:pt idx="4">
                  <c:v>72.365105722222211</c:v>
                </c:pt>
                <c:pt idx="5">
                  <c:v>76.146349111111093</c:v>
                </c:pt>
                <c:pt idx="6">
                  <c:v>75.269444666666629</c:v>
                </c:pt>
                <c:pt idx="7">
                  <c:v>81.501248499999974</c:v>
                </c:pt>
                <c:pt idx="8">
                  <c:v>84.597058764705849</c:v>
                </c:pt>
                <c:pt idx="9">
                  <c:v>88.716110722222197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69-4EB0-AD94-10C5C288537E}"/>
            </c:ext>
          </c:extLst>
        </c:ser>
        <c:ser>
          <c:idx val="1"/>
          <c:order val="1"/>
          <c:tx>
            <c:strRef>
              <c:f>Sheet2!$L$1</c:f>
              <c:strCache>
                <c:ptCount val="1"/>
                <c:pt idx="0">
                  <c:v>Mean+St Deviations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Sheet2!$L$2:$L$11</c:f>
              <c:numCache>
                <c:formatCode>General</c:formatCode>
                <c:ptCount val="10"/>
                <c:pt idx="0">
                  <c:v>59.714207919867242</c:v>
                </c:pt>
                <c:pt idx="1">
                  <c:v>66.527120062520865</c:v>
                </c:pt>
                <c:pt idx="2">
                  <c:v>71.563825261206773</c:v>
                </c:pt>
                <c:pt idx="3">
                  <c:v>72.412045222345384</c:v>
                </c:pt>
                <c:pt idx="4">
                  <c:v>73.260207159827885</c:v>
                </c:pt>
                <c:pt idx="5">
                  <c:v>79.812695714065399</c:v>
                </c:pt>
                <c:pt idx="6">
                  <c:v>78.933887532184585</c:v>
                </c:pt>
                <c:pt idx="7">
                  <c:v>85.332796146839897</c:v>
                </c:pt>
                <c:pt idx="8">
                  <c:v>88.772760069392305</c:v>
                </c:pt>
                <c:pt idx="9">
                  <c:v>93.047940650741168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9-4EB0-AD94-10C5C2885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031792"/>
        <c:axId val="810029824"/>
      </c:lineChart>
      <c:catAx>
        <c:axId val="810031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29824"/>
        <c:crosses val="autoZero"/>
        <c:auto val="1"/>
        <c:lblAlgn val="ctr"/>
        <c:lblOffset val="100"/>
        <c:noMultiLvlLbl val="0"/>
      </c:catAx>
      <c:valAx>
        <c:axId val="810029824"/>
        <c:scaling>
          <c:orientation val="minMax"/>
          <c:max val="9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3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Sheet2!$E$1</c:f>
              <c:strCache>
                <c:ptCount val="1"/>
                <c:pt idx="0">
                  <c:v>New artificial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Sheet2!$E$2:$E$170</c:f>
              <c:numCache>
                <c:formatCode>General</c:formatCode>
                <c:ptCount val="169"/>
                <c:pt idx="0">
                  <c:v>57.046013000000002</c:v>
                </c:pt>
                <c:pt idx="1">
                  <c:v>57.9985</c:v>
                </c:pt>
                <c:pt idx="2">
                  <c:v>57.929983</c:v>
                </c:pt>
                <c:pt idx="3">
                  <c:v>57.901117999999997</c:v>
                </c:pt>
                <c:pt idx="4">
                  <c:v>56.722391000000002</c:v>
                </c:pt>
                <c:pt idx="5">
                  <c:v>58.279544999999999</c:v>
                </c:pt>
                <c:pt idx="6">
                  <c:v>58.676926999999999</c:v>
                </c:pt>
                <c:pt idx="7">
                  <c:v>56.943088000000003</c:v>
                </c:pt>
                <c:pt idx="8">
                  <c:v>58.787712999999997</c:v>
                </c:pt>
                <c:pt idx="9">
                  <c:v>57.896450000000002</c:v>
                </c:pt>
                <c:pt idx="10">
                  <c:v>58.967888000000002</c:v>
                </c:pt>
                <c:pt idx="11">
                  <c:v>57.908107999999999</c:v>
                </c:pt>
                <c:pt idx="12">
                  <c:v>57.492651000000002</c:v>
                </c:pt>
                <c:pt idx="13">
                  <c:v>59.525614000000004</c:v>
                </c:pt>
                <c:pt idx="14">
                  <c:v>58.505485999999998</c:v>
                </c:pt>
                <c:pt idx="15">
                  <c:v>60.518624000000003</c:v>
                </c:pt>
                <c:pt idx="16">
                  <c:v>60.390633999999999</c:v>
                </c:pt>
                <c:pt idx="17">
                  <c:v>61.075479000000001</c:v>
                </c:pt>
                <c:pt idx="18">
                  <c:v>64.258308</c:v>
                </c:pt>
                <c:pt idx="19">
                  <c:v>64.100581000000005</c:v>
                </c:pt>
                <c:pt idx="20">
                  <c:v>64.775512000000006</c:v>
                </c:pt>
                <c:pt idx="21">
                  <c:v>64.161801000000011</c:v>
                </c:pt>
                <c:pt idx="22">
                  <c:v>62.527091000000006</c:v>
                </c:pt>
                <c:pt idx="23">
                  <c:v>62.181026000000003</c:v>
                </c:pt>
                <c:pt idx="24">
                  <c:v>63.083945999999997</c:v>
                </c:pt>
                <c:pt idx="25">
                  <c:v>64.452764999999999</c:v>
                </c:pt>
                <c:pt idx="26">
                  <c:v>63.948094000000005</c:v>
                </c:pt>
                <c:pt idx="27">
                  <c:v>63.146045000000001</c:v>
                </c:pt>
                <c:pt idx="28">
                  <c:v>64.574337999999997</c:v>
                </c:pt>
                <c:pt idx="29">
                  <c:v>65.021277999999995</c:v>
                </c:pt>
                <c:pt idx="30">
                  <c:v>66.40992</c:v>
                </c:pt>
                <c:pt idx="31">
                  <c:v>66.430621000000002</c:v>
                </c:pt>
                <c:pt idx="32">
                  <c:v>66.580183000000005</c:v>
                </c:pt>
                <c:pt idx="33">
                  <c:v>67.294764999999998</c:v>
                </c:pt>
                <c:pt idx="34">
                  <c:v>66.988347000000005</c:v>
                </c:pt>
                <c:pt idx="35">
                  <c:v>67.603803999999997</c:v>
                </c:pt>
                <c:pt idx="36">
                  <c:v>68.546379999999999</c:v>
                </c:pt>
                <c:pt idx="37">
                  <c:v>67.992142999999999</c:v>
                </c:pt>
                <c:pt idx="38">
                  <c:v>67.537037999999995</c:v>
                </c:pt>
                <c:pt idx="39">
                  <c:v>68.608472000000006</c:v>
                </c:pt>
                <c:pt idx="40">
                  <c:v>68.926551000000003</c:v>
                </c:pt>
                <c:pt idx="41">
                  <c:v>69.730346999999995</c:v>
                </c:pt>
                <c:pt idx="42">
                  <c:v>69.572624000000005</c:v>
                </c:pt>
                <c:pt idx="43">
                  <c:v>68.978735</c:v>
                </c:pt>
                <c:pt idx="44">
                  <c:v>69.70323599999999</c:v>
                </c:pt>
                <c:pt idx="45">
                  <c:v>70.298867000000001</c:v>
                </c:pt>
                <c:pt idx="46">
                  <c:v>70.249604999999988</c:v>
                </c:pt>
                <c:pt idx="47">
                  <c:v>71.354625999999996</c:v>
                </c:pt>
                <c:pt idx="48">
                  <c:v>72.300432999999998</c:v>
                </c:pt>
                <c:pt idx="49">
                  <c:v>72.609396999999987</c:v>
                </c:pt>
                <c:pt idx="50">
                  <c:v>72.281516999999994</c:v>
                </c:pt>
                <c:pt idx="51">
                  <c:v>71.62526299999999</c:v>
                </c:pt>
                <c:pt idx="52">
                  <c:v>70.391873999999987</c:v>
                </c:pt>
                <c:pt idx="53">
                  <c:v>70.253051999999997</c:v>
                </c:pt>
                <c:pt idx="54">
                  <c:v>71.497382999999985</c:v>
                </c:pt>
                <c:pt idx="55">
                  <c:v>71.816299000000001</c:v>
                </c:pt>
                <c:pt idx="56">
                  <c:v>70.304284999999993</c:v>
                </c:pt>
                <c:pt idx="57">
                  <c:v>71.061033999999992</c:v>
                </c:pt>
                <c:pt idx="58">
                  <c:v>72.046644999999998</c:v>
                </c:pt>
                <c:pt idx="59">
                  <c:v>71.748615999999998</c:v>
                </c:pt>
                <c:pt idx="60">
                  <c:v>73.052647999999991</c:v>
                </c:pt>
                <c:pt idx="61">
                  <c:v>72.864076999999995</c:v>
                </c:pt>
                <c:pt idx="62">
                  <c:v>72.426745999999994</c:v>
                </c:pt>
                <c:pt idx="63">
                  <c:v>71.959558000000001</c:v>
                </c:pt>
                <c:pt idx="64">
                  <c:v>72.029698999999994</c:v>
                </c:pt>
                <c:pt idx="65">
                  <c:v>71.443106999999983</c:v>
                </c:pt>
                <c:pt idx="66">
                  <c:v>70.936114999999987</c:v>
                </c:pt>
                <c:pt idx="67">
                  <c:v>71.663004999999998</c:v>
                </c:pt>
                <c:pt idx="68">
                  <c:v>70.63857999999999</c:v>
                </c:pt>
                <c:pt idx="69">
                  <c:v>71.534634999999994</c:v>
                </c:pt>
                <c:pt idx="70">
                  <c:v>71.35601299999999</c:v>
                </c:pt>
                <c:pt idx="71">
                  <c:v>72.222219999999993</c:v>
                </c:pt>
                <c:pt idx="72">
                  <c:v>72.023695999999987</c:v>
                </c:pt>
                <c:pt idx="73">
                  <c:v>72.153546999999989</c:v>
                </c:pt>
                <c:pt idx="74">
                  <c:v>72.213742999999994</c:v>
                </c:pt>
                <c:pt idx="75">
                  <c:v>71.995325999999991</c:v>
                </c:pt>
                <c:pt idx="76">
                  <c:v>72.274437999999989</c:v>
                </c:pt>
                <c:pt idx="77">
                  <c:v>72.55354699999998</c:v>
                </c:pt>
                <c:pt idx="78">
                  <c:v>72.892368999999988</c:v>
                </c:pt>
                <c:pt idx="79">
                  <c:v>72.713742999999994</c:v>
                </c:pt>
                <c:pt idx="80">
                  <c:v>71.550009999999986</c:v>
                </c:pt>
                <c:pt idx="81">
                  <c:v>70.505678999999986</c:v>
                </c:pt>
                <c:pt idx="82">
                  <c:v>71.899267999999992</c:v>
                </c:pt>
                <c:pt idx="83">
                  <c:v>71.262918999999982</c:v>
                </c:pt>
                <c:pt idx="84">
                  <c:v>71.671391999999983</c:v>
                </c:pt>
                <c:pt idx="85">
                  <c:v>72.388332999999989</c:v>
                </c:pt>
                <c:pt idx="86">
                  <c:v>73.314237999999989</c:v>
                </c:pt>
                <c:pt idx="87">
                  <c:v>73.881920999999991</c:v>
                </c:pt>
                <c:pt idx="88">
                  <c:v>74.071473999999981</c:v>
                </c:pt>
                <c:pt idx="89">
                  <c:v>73.206259999999986</c:v>
                </c:pt>
                <c:pt idx="90">
                  <c:v>73.863499999999988</c:v>
                </c:pt>
                <c:pt idx="91">
                  <c:v>81.46596599999998</c:v>
                </c:pt>
                <c:pt idx="92">
                  <c:v>73.615717999999987</c:v>
                </c:pt>
                <c:pt idx="93">
                  <c:v>72.521634999999975</c:v>
                </c:pt>
                <c:pt idx="94">
                  <c:v>73.139070999999987</c:v>
                </c:pt>
                <c:pt idx="95">
                  <c:v>73.229121999999975</c:v>
                </c:pt>
                <c:pt idx="96">
                  <c:v>73.906259999999975</c:v>
                </c:pt>
                <c:pt idx="97">
                  <c:v>73.956506999999974</c:v>
                </c:pt>
                <c:pt idx="98">
                  <c:v>76.096400999999986</c:v>
                </c:pt>
                <c:pt idx="99">
                  <c:v>76.076989999999981</c:v>
                </c:pt>
                <c:pt idx="100">
                  <c:v>75.699353999999971</c:v>
                </c:pt>
                <c:pt idx="101">
                  <c:v>76.446149999999975</c:v>
                </c:pt>
                <c:pt idx="102">
                  <c:v>76.884476999999976</c:v>
                </c:pt>
                <c:pt idx="103">
                  <c:v>76.57649499999998</c:v>
                </c:pt>
                <c:pt idx="104">
                  <c:v>76.228717999999972</c:v>
                </c:pt>
                <c:pt idx="105">
                  <c:v>76.249109999999973</c:v>
                </c:pt>
                <c:pt idx="106">
                  <c:v>76.408811999999983</c:v>
                </c:pt>
                <c:pt idx="107">
                  <c:v>88.269997999999973</c:v>
                </c:pt>
                <c:pt idx="108">
                  <c:v>77.020000999999979</c:v>
                </c:pt>
                <c:pt idx="109">
                  <c:v>77.560003999999978</c:v>
                </c:pt>
                <c:pt idx="110">
                  <c:v>77.580001999999965</c:v>
                </c:pt>
                <c:pt idx="111">
                  <c:v>77.210000999999977</c:v>
                </c:pt>
                <c:pt idx="112">
                  <c:v>70.089998999999978</c:v>
                </c:pt>
                <c:pt idx="113">
                  <c:v>77.100002999999973</c:v>
                </c:pt>
                <c:pt idx="114">
                  <c:v>77.28999899999998</c:v>
                </c:pt>
                <c:pt idx="115">
                  <c:v>76.380000999999979</c:v>
                </c:pt>
                <c:pt idx="116">
                  <c:v>66.689999999999969</c:v>
                </c:pt>
                <c:pt idx="117">
                  <c:v>75.670000999999971</c:v>
                </c:pt>
                <c:pt idx="118">
                  <c:v>75.889999999999972</c:v>
                </c:pt>
                <c:pt idx="119">
                  <c:v>77.310003999999978</c:v>
                </c:pt>
                <c:pt idx="120">
                  <c:v>75.999999999999972</c:v>
                </c:pt>
                <c:pt idx="121">
                  <c:v>74.529999999999973</c:v>
                </c:pt>
                <c:pt idx="122">
                  <c:v>75.799997999999974</c:v>
                </c:pt>
                <c:pt idx="123">
                  <c:v>66.389995999999968</c:v>
                </c:pt>
                <c:pt idx="124">
                  <c:v>78.06999799999997</c:v>
                </c:pt>
                <c:pt idx="125">
                  <c:v>78.269996999999975</c:v>
                </c:pt>
                <c:pt idx="126">
                  <c:v>78.189995999999965</c:v>
                </c:pt>
                <c:pt idx="127">
                  <c:v>90.439997999999974</c:v>
                </c:pt>
                <c:pt idx="128">
                  <c:v>78.719997999999975</c:v>
                </c:pt>
                <c:pt idx="129">
                  <c:v>79.779996999999966</c:v>
                </c:pt>
                <c:pt idx="130">
                  <c:v>80.429999999999978</c:v>
                </c:pt>
                <c:pt idx="131">
                  <c:v>81.409997999999959</c:v>
                </c:pt>
                <c:pt idx="132">
                  <c:v>81.369997999999981</c:v>
                </c:pt>
                <c:pt idx="133">
                  <c:v>81.670002999999966</c:v>
                </c:pt>
                <c:pt idx="134">
                  <c:v>90.910001999999963</c:v>
                </c:pt>
                <c:pt idx="135">
                  <c:v>82.099997999999971</c:v>
                </c:pt>
                <c:pt idx="136">
                  <c:v>82.669999999999959</c:v>
                </c:pt>
                <c:pt idx="137">
                  <c:v>82.43999799999996</c:v>
                </c:pt>
                <c:pt idx="138">
                  <c:v>82.170002999999966</c:v>
                </c:pt>
                <c:pt idx="139">
                  <c:v>82.690000999999967</c:v>
                </c:pt>
                <c:pt idx="140">
                  <c:v>71.440001999999964</c:v>
                </c:pt>
                <c:pt idx="141">
                  <c:v>83.599999999999966</c:v>
                </c:pt>
                <c:pt idx="142">
                  <c:v>86.03999599999996</c:v>
                </c:pt>
                <c:pt idx="143">
                  <c:v>86.170002999999966</c:v>
                </c:pt>
                <c:pt idx="144">
                  <c:v>86.160001999999963</c:v>
                </c:pt>
                <c:pt idx="145">
                  <c:v>86.919997999999964</c:v>
                </c:pt>
                <c:pt idx="146">
                  <c:v>86.799996999999962</c:v>
                </c:pt>
                <c:pt idx="147">
                  <c:v>87.229998999999964</c:v>
                </c:pt>
                <c:pt idx="148">
                  <c:v>87.229999999999961</c:v>
                </c:pt>
                <c:pt idx="149">
                  <c:v>87.07999999999997</c:v>
                </c:pt>
                <c:pt idx="150">
                  <c:v>86.499999999999957</c:v>
                </c:pt>
                <c:pt idx="151">
                  <c:v>86.330002999999962</c:v>
                </c:pt>
                <c:pt idx="152">
                  <c:v>86.519999999999953</c:v>
                </c:pt>
                <c:pt idx="153">
                  <c:v>86.329998999999972</c:v>
                </c:pt>
                <c:pt idx="154">
                  <c:v>86.550001999999964</c:v>
                </c:pt>
                <c:pt idx="155">
                  <c:v>86.589995999999971</c:v>
                </c:pt>
                <c:pt idx="156">
                  <c:v>85.87999899999997</c:v>
                </c:pt>
                <c:pt idx="157">
                  <c:v>86.909998999999971</c:v>
                </c:pt>
                <c:pt idx="158">
                  <c:v>87.119999999999962</c:v>
                </c:pt>
                <c:pt idx="159">
                  <c:v>87.340001999999984</c:v>
                </c:pt>
                <c:pt idx="160">
                  <c:v>87.480002999999968</c:v>
                </c:pt>
                <c:pt idx="161">
                  <c:v>87.659997999999973</c:v>
                </c:pt>
                <c:pt idx="162">
                  <c:v>87.479998999999978</c:v>
                </c:pt>
                <c:pt idx="163">
                  <c:v>87.92000299999998</c:v>
                </c:pt>
                <c:pt idx="164">
                  <c:v>87.889997999999977</c:v>
                </c:pt>
                <c:pt idx="165">
                  <c:v>98.599997999999985</c:v>
                </c:pt>
                <c:pt idx="166">
                  <c:v>88.939995999999979</c:v>
                </c:pt>
                <c:pt idx="167">
                  <c:v>101.90999899999998</c:v>
                </c:pt>
                <c:pt idx="168">
                  <c:v>89.439998999999986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8-4F66-9D61-E76B27B94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8490416"/>
        <c:axId val="818490088"/>
      </c:lineChart>
      <c:catAx>
        <c:axId val="818490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490088"/>
        <c:crosses val="autoZero"/>
        <c:auto val="1"/>
        <c:lblAlgn val="ctr"/>
        <c:lblOffset val="100"/>
        <c:noMultiLvlLbl val="0"/>
      </c:catAx>
      <c:valAx>
        <c:axId val="8184900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49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Sheet3!$H$1</c:f>
              <c:strCache>
                <c:ptCount val="1"/>
                <c:pt idx="0">
                  <c:v>Means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Sheet3!$H$2:$H$11</c:f>
              <c:numCache>
                <c:formatCode>General</c:formatCode>
                <c:ptCount val="10"/>
                <c:pt idx="0">
                  <c:v>7.6465514636602689</c:v>
                </c:pt>
                <c:pt idx="1">
                  <c:v>8.053147558806284</c:v>
                </c:pt>
                <c:pt idx="2">
                  <c:v>8.3693289066318979</c:v>
                </c:pt>
                <c:pt idx="3">
                  <c:v>8.4674888469434695</c:v>
                </c:pt>
                <c:pt idx="4">
                  <c:v>8.5066146566723777</c:v>
                </c:pt>
                <c:pt idx="5">
                  <c:v>8.6618787796890402</c:v>
                </c:pt>
                <c:pt idx="6">
                  <c:v>8.7616466010552578</c:v>
                </c:pt>
                <c:pt idx="7">
                  <c:v>8.9440305800369764</c:v>
                </c:pt>
                <c:pt idx="8">
                  <c:v>9.2065551507368646</c:v>
                </c:pt>
                <c:pt idx="9">
                  <c:v>9.3506950253595349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61-49A8-86EA-F92FCD7F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972456"/>
        <c:axId val="809968520"/>
      </c:lineChart>
      <c:scatterChart>
        <c:scatterStyle val="lineMarker"/>
        <c:varyColors val="0"/>
        <c:ser>
          <c:idx val="1"/>
          <c:order val="1"/>
          <c:tx>
            <c:strRef>
              <c:f>Sheet3!$I$1</c:f>
              <c:strCache>
                <c:ptCount val="1"/>
                <c:pt idx="0">
                  <c:v>St Deviations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Sheet3!$I$2:$I$11</c:f>
              <c:numCache>
                <c:formatCode>General</c:formatCode>
                <c:ptCount val="10"/>
                <c:pt idx="0">
                  <c:v>8.070456095780057E-2</c:v>
                </c:pt>
                <c:pt idx="1">
                  <c:v>0.10320856373004852</c:v>
                </c:pt>
                <c:pt idx="2">
                  <c:v>9.0152076444414947E-2</c:v>
                </c:pt>
                <c:pt idx="3">
                  <c:v>4.2044992695610621E-2</c:v>
                </c:pt>
                <c:pt idx="4">
                  <c:v>5.2597523963049397E-2</c:v>
                </c:pt>
                <c:pt idx="5">
                  <c:v>8.6667758951592247E-2</c:v>
                </c:pt>
                <c:pt idx="6">
                  <c:v>5.6299142143152993E-2</c:v>
                </c:pt>
                <c:pt idx="7">
                  <c:v>7.9753071510222914E-2</c:v>
                </c:pt>
                <c:pt idx="8">
                  <c:v>0.11694479453154775</c:v>
                </c:pt>
                <c:pt idx="9">
                  <c:v>5.4793070029680112E-2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D61-49A8-86EA-F92FCD7FD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969832"/>
        <c:axId val="809971800"/>
      </c:scatterChart>
      <c:catAx>
        <c:axId val="809972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968520"/>
        <c:crosses val="autoZero"/>
        <c:auto val="1"/>
        <c:lblAlgn val="ctr"/>
        <c:lblOffset val="100"/>
        <c:noMultiLvlLbl val="0"/>
      </c:catAx>
      <c:valAx>
        <c:axId val="809968520"/>
        <c:scaling>
          <c:orientation val="minMax"/>
          <c:max val="9.4"/>
          <c:min val="7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972456"/>
        <c:crosses val="autoZero"/>
        <c:crossBetween val="between"/>
      </c:valAx>
      <c:valAx>
        <c:axId val="809971800"/>
        <c:scaling>
          <c:orientation val="minMax"/>
          <c:max val="0.12000000000000001"/>
          <c:min val="4.0000000000000008E-2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9969832"/>
        <c:crosses val="max"/>
        <c:crossBetween val="midCat"/>
      </c:valAx>
      <c:valAx>
        <c:axId val="809969832"/>
        <c:scaling>
          <c:orientation val="minMax"/>
        </c:scaling>
        <c:delete val="1"/>
        <c:axPos val="b"/>
        <c:majorTickMark val="out"/>
        <c:minorTickMark val="none"/>
        <c:tickLblPos val="nextTo"/>
        <c:crossAx val="809971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The means and standard deviations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Sheet3!$K$1</c:f>
              <c:strCache>
                <c:ptCount val="1"/>
                <c:pt idx="0">
                  <c:v>Means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Sheet3!$K$2:$K$11</c:f>
              <c:numCache>
                <c:formatCode>General</c:formatCode>
                <c:ptCount val="10"/>
                <c:pt idx="0">
                  <c:v>7.6465514636602689</c:v>
                </c:pt>
                <c:pt idx="1">
                  <c:v>8.053147558806284</c:v>
                </c:pt>
                <c:pt idx="2">
                  <c:v>8.3693289066318979</c:v>
                </c:pt>
                <c:pt idx="3">
                  <c:v>8.4674888469434695</c:v>
                </c:pt>
                <c:pt idx="4">
                  <c:v>8.5066146566723777</c:v>
                </c:pt>
                <c:pt idx="5">
                  <c:v>8.6618787796890402</c:v>
                </c:pt>
                <c:pt idx="6">
                  <c:v>8.7616466010552578</c:v>
                </c:pt>
                <c:pt idx="7">
                  <c:v>8.9440305800369764</c:v>
                </c:pt>
                <c:pt idx="8">
                  <c:v>9.2065551507368646</c:v>
                </c:pt>
                <c:pt idx="9">
                  <c:v>9.3506950253595349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8-4AE4-A2F7-19932DE7D6C3}"/>
            </c:ext>
          </c:extLst>
        </c:ser>
        <c:ser>
          <c:idx val="1"/>
          <c:order val="1"/>
          <c:tx>
            <c:strRef>
              <c:f>Sheet3!$L$1</c:f>
              <c:strCache>
                <c:ptCount val="1"/>
                <c:pt idx="0">
                  <c:v>Mean+St Deviations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Sheet3!$L$2:$L$11</c:f>
              <c:numCache>
                <c:formatCode>General</c:formatCode>
                <c:ptCount val="10"/>
                <c:pt idx="0">
                  <c:v>7.7272560246180699</c:v>
                </c:pt>
                <c:pt idx="1">
                  <c:v>8.1563561225363319</c:v>
                </c:pt>
                <c:pt idx="2">
                  <c:v>8.4594809830763129</c:v>
                </c:pt>
                <c:pt idx="3">
                  <c:v>8.5095338396390794</c:v>
                </c:pt>
                <c:pt idx="4">
                  <c:v>8.5592121806354271</c:v>
                </c:pt>
                <c:pt idx="5">
                  <c:v>8.7485465386406318</c:v>
                </c:pt>
                <c:pt idx="6">
                  <c:v>8.8179457431984112</c:v>
                </c:pt>
                <c:pt idx="7">
                  <c:v>9.0237836515472001</c:v>
                </c:pt>
                <c:pt idx="8">
                  <c:v>9.3234999452684129</c:v>
                </c:pt>
                <c:pt idx="9">
                  <c:v>9.4054880953892148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18-4AE4-A2F7-19932DE7D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031792"/>
        <c:axId val="810029824"/>
      </c:lineChart>
      <c:catAx>
        <c:axId val="810031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29824"/>
        <c:crosses val="autoZero"/>
        <c:auto val="1"/>
        <c:lblAlgn val="ctr"/>
        <c:lblOffset val="100"/>
        <c:noMultiLvlLbl val="0"/>
      </c:catAx>
      <c:valAx>
        <c:axId val="810029824"/>
        <c:scaling>
          <c:orientation val="minMax"/>
          <c:max val="9.4"/>
          <c:min val="7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03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Time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Sheet3!$E$1</c:f>
              <c:strCache>
                <c:ptCount val="1"/>
                <c:pt idx="0">
                  <c:v>New artificial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Sheet3!$E$2:$E$170</c:f>
              <c:numCache>
                <c:formatCode>General</c:formatCode>
                <c:ptCount val="169"/>
                <c:pt idx="0">
                  <c:v>7.5528811059091883</c:v>
                </c:pt>
                <c:pt idx="1">
                  <c:v>7.6156746254025318</c:v>
                </c:pt>
                <c:pt idx="2">
                  <c:v>7.6111748764563281</c:v>
                </c:pt>
                <c:pt idx="3">
                  <c:v>7.6092784151981192</c:v>
                </c:pt>
                <c:pt idx="4">
                  <c:v>7.5314268900388326</c:v>
                </c:pt>
                <c:pt idx="5">
                  <c:v>7.6341040731706036</c:v>
                </c:pt>
                <c:pt idx="6">
                  <c:v>7.6600866183092213</c:v>
                </c:pt>
                <c:pt idx="7">
                  <c:v>7.5460644047079271</c:v>
                </c:pt>
                <c:pt idx="8">
                  <c:v>7.6673145885635865</c:v>
                </c:pt>
                <c:pt idx="9">
                  <c:v>7.6089716782230177</c:v>
                </c:pt>
                <c:pt idx="10">
                  <c:v>7.6790551502121671</c:v>
                </c:pt>
                <c:pt idx="11">
                  <c:v>7.6097377090146807</c:v>
                </c:pt>
                <c:pt idx="12">
                  <c:v>7.5823908498573198</c:v>
                </c:pt>
                <c:pt idx="13">
                  <c:v>7.715284440641188</c:v>
                </c:pt>
                <c:pt idx="14">
                  <c:v>7.6488878930207882</c:v>
                </c:pt>
                <c:pt idx="15">
                  <c:v>7.7793716969945592</c:v>
                </c:pt>
                <c:pt idx="16">
                  <c:v>7.7711411002503361</c:v>
                </c:pt>
                <c:pt idx="17">
                  <c:v>7.8150802299144697</c:v>
                </c:pt>
                <c:pt idx="18">
                  <c:v>8.0161279929901319</c:v>
                </c:pt>
                <c:pt idx="19">
                  <c:v>8.0062838445810804</c:v>
                </c:pt>
                <c:pt idx="20">
                  <c:v>8.0483235521442609</c:v>
                </c:pt>
                <c:pt idx="21">
                  <c:v>8.0101061790715367</c:v>
                </c:pt>
                <c:pt idx="22">
                  <c:v>7.9074073500737274</c:v>
                </c:pt>
                <c:pt idx="23">
                  <c:v>7.8854946579146192</c:v>
                </c:pt>
                <c:pt idx="24">
                  <c:v>7.942540273741141</c:v>
                </c:pt>
                <c:pt idx="25">
                  <c:v>8.0282479408648069</c:v>
                </c:pt>
                <c:pt idx="26">
                  <c:v>7.9967552169614402</c:v>
                </c:pt>
                <c:pt idx="27">
                  <c:v>7.9464485778239329</c:v>
                </c:pt>
                <c:pt idx="28">
                  <c:v>8.0358159511029115</c:v>
                </c:pt>
                <c:pt idx="29">
                  <c:v>8.0635772458630299</c:v>
                </c:pt>
                <c:pt idx="30">
                  <c:v>8.1492281843129177</c:v>
                </c:pt>
                <c:pt idx="31">
                  <c:v>8.1504982056313597</c:v>
                </c:pt>
                <c:pt idx="32">
                  <c:v>8.1596680692292871</c:v>
                </c:pt>
                <c:pt idx="33">
                  <c:v>8.2033386495987113</c:v>
                </c:pt>
                <c:pt idx="34">
                  <c:v>8.1846409206513151</c:v>
                </c:pt>
                <c:pt idx="35">
                  <c:v>8.2221532459569246</c:v>
                </c:pt>
                <c:pt idx="36">
                  <c:v>8.2792741227718754</c:v>
                </c:pt>
                <c:pt idx="37">
                  <c:v>8.2457348368717263</c:v>
                </c:pt>
                <c:pt idx="38">
                  <c:v>8.2180921143535492</c:v>
                </c:pt>
                <c:pt idx="39">
                  <c:v>8.2830231196103767</c:v>
                </c:pt>
                <c:pt idx="40">
                  <c:v>8.3022015754858671</c:v>
                </c:pt>
                <c:pt idx="41">
                  <c:v>8.3504698670194593</c:v>
                </c:pt>
                <c:pt idx="42">
                  <c:v>8.3410205610584605</c:v>
                </c:pt>
                <c:pt idx="43">
                  <c:v>8.3053437616994525</c:v>
                </c:pt>
                <c:pt idx="44">
                  <c:v>8.3488463873759216</c:v>
                </c:pt>
                <c:pt idx="45">
                  <c:v>8.384441961156389</c:v>
                </c:pt>
                <c:pt idx="46">
                  <c:v>8.3815037433625239</c:v>
                </c:pt>
                <c:pt idx="47">
                  <c:v>8.4471667439443863</c:v>
                </c:pt>
                <c:pt idx="48">
                  <c:v>8.5029661295338581</c:v>
                </c:pt>
                <c:pt idx="49">
                  <c:v>8.5211147744881348</c:v>
                </c:pt>
                <c:pt idx="50">
                  <c:v>8.501853739038328</c:v>
                </c:pt>
                <c:pt idx="51">
                  <c:v>8.463170977830945</c:v>
                </c:pt>
                <c:pt idx="52">
                  <c:v>8.3899865315744098</c:v>
                </c:pt>
                <c:pt idx="53">
                  <c:v>8.3817093721984897</c:v>
                </c:pt>
                <c:pt idx="54">
                  <c:v>8.4556125147738399</c:v>
                </c:pt>
                <c:pt idx="55">
                  <c:v>8.4744497756491537</c:v>
                </c:pt>
                <c:pt idx="56">
                  <c:v>8.3847650533571887</c:v>
                </c:pt>
                <c:pt idx="57">
                  <c:v>8.4297706967627537</c:v>
                </c:pt>
                <c:pt idx="58">
                  <c:v>8.488029512201285</c:v>
                </c:pt>
                <c:pt idx="59">
                  <c:v>8.4704554777178309</c:v>
                </c:pt>
                <c:pt idx="60">
                  <c:v>8.5470841811696214</c:v>
                </c:pt>
                <c:pt idx="61">
                  <c:v>8.5360457473000917</c:v>
                </c:pt>
                <c:pt idx="62">
                  <c:v>8.5103904728279058</c:v>
                </c:pt>
                <c:pt idx="63">
                  <c:v>8.4828979718018545</c:v>
                </c:pt>
                <c:pt idx="64">
                  <c:v>8.4870312241678469</c:v>
                </c:pt>
                <c:pt idx="65">
                  <c:v>8.4524024395434445</c:v>
                </c:pt>
                <c:pt idx="66">
                  <c:v>8.422358042733638</c:v>
                </c:pt>
                <c:pt idx="67">
                  <c:v>8.4654004630613908</c:v>
                </c:pt>
                <c:pt idx="68">
                  <c:v>8.4046760794215025</c:v>
                </c:pt>
                <c:pt idx="69">
                  <c:v>8.4578150251705075</c:v>
                </c:pt>
                <c:pt idx="70">
                  <c:v>8.4472488420787037</c:v>
                </c:pt>
                <c:pt idx="71">
                  <c:v>8.4983657252438825</c:v>
                </c:pt>
                <c:pt idx="72">
                  <c:v>8.4866775595635762</c:v>
                </c:pt>
                <c:pt idx="73">
                  <c:v>8.4943243992680184</c:v>
                </c:pt>
                <c:pt idx="74">
                  <c:v>8.4978669676572363</c:v>
                </c:pt>
                <c:pt idx="75">
                  <c:v>8.4850059516773459</c:v>
                </c:pt>
                <c:pt idx="76">
                  <c:v>8.5014374078740342</c:v>
                </c:pt>
                <c:pt idx="77">
                  <c:v>8.5178369906919436</c:v>
                </c:pt>
                <c:pt idx="78">
                  <c:v>8.5377027940775729</c:v>
                </c:pt>
                <c:pt idx="79">
                  <c:v>8.527235366752814</c:v>
                </c:pt>
                <c:pt idx="80">
                  <c:v>8.4587238990287403</c:v>
                </c:pt>
                <c:pt idx="81">
                  <c:v>8.3967659845919247</c:v>
                </c:pt>
                <c:pt idx="82">
                  <c:v>8.4793436066714492</c:v>
                </c:pt>
                <c:pt idx="83">
                  <c:v>8.4417367288964886</c:v>
                </c:pt>
                <c:pt idx="84">
                  <c:v>8.4658958179273611</c:v>
                </c:pt>
                <c:pt idx="85">
                  <c:v>8.5081333440420401</c:v>
                </c:pt>
                <c:pt idx="86">
                  <c:v>8.5623733859251896</c:v>
                </c:pt>
                <c:pt idx="87">
                  <c:v>8.5954593245503759</c:v>
                </c:pt>
                <c:pt idx="88">
                  <c:v>8.6064786062593548</c:v>
                </c:pt>
                <c:pt idx="89">
                  <c:v>8.5560656846473542</c:v>
                </c:pt>
                <c:pt idx="90">
                  <c:v>8.5943877036121652</c:v>
                </c:pt>
                <c:pt idx="91">
                  <c:v>8.5712289667234991</c:v>
                </c:pt>
                <c:pt idx="92">
                  <c:v>8.5799602563182074</c:v>
                </c:pt>
                <c:pt idx="93">
                  <c:v>8.5159635391422377</c:v>
                </c:pt>
                <c:pt idx="94">
                  <c:v>8.5521383875613228</c:v>
                </c:pt>
                <c:pt idx="95">
                  <c:v>8.5574015916047781</c:v>
                </c:pt>
                <c:pt idx="96">
                  <c:v>8.596875013631406</c:v>
                </c:pt>
                <c:pt idx="97">
                  <c:v>8.5997969162067989</c:v>
                </c:pt>
                <c:pt idx="98">
                  <c:v>8.7233251114468953</c:v>
                </c:pt>
                <c:pt idx="99">
                  <c:v>8.7222124486852515</c:v>
                </c:pt>
                <c:pt idx="100">
                  <c:v>8.7005375695987865</c:v>
                </c:pt>
                <c:pt idx="101">
                  <c:v>8.7433489007359171</c:v>
                </c:pt>
                <c:pt idx="102">
                  <c:v>8.7683793827593917</c:v>
                </c:pt>
                <c:pt idx="103">
                  <c:v>8.7507996777437427</c:v>
                </c:pt>
                <c:pt idx="104">
                  <c:v>8.7309059094689587</c:v>
                </c:pt>
                <c:pt idx="105">
                  <c:v>8.7320736368860281</c:v>
                </c:pt>
                <c:pt idx="106">
                  <c:v>8.7412134169118634</c:v>
                </c:pt>
                <c:pt idx="107">
                  <c:v>8.7332696053654484</c:v>
                </c:pt>
                <c:pt idx="108">
                  <c:v>8.7761039761388417</c:v>
                </c:pt>
                <c:pt idx="109">
                  <c:v>8.8068157696184368</c:v>
                </c:pt>
                <c:pt idx="110">
                  <c:v>8.8079510670757006</c:v>
                </c:pt>
                <c:pt idx="111">
                  <c:v>8.786922157388215</c:v>
                </c:pt>
                <c:pt idx="112">
                  <c:v>8.7800910587533192</c:v>
                </c:pt>
                <c:pt idx="113">
                  <c:v>8.7806607382360458</c:v>
                </c:pt>
                <c:pt idx="114">
                  <c:v>8.791473084756614</c:v>
                </c:pt>
                <c:pt idx="115">
                  <c:v>8.739565263787437</c:v>
                </c:pt>
                <c:pt idx="116">
                  <c:v>8.6999999999999975</c:v>
                </c:pt>
                <c:pt idx="117">
                  <c:v>8.6988505562516689</c:v>
                </c:pt>
                <c:pt idx="118">
                  <c:v>8.7114866699088722</c:v>
                </c:pt>
                <c:pt idx="119">
                  <c:v>8.7926107613154336</c:v>
                </c:pt>
                <c:pt idx="120">
                  <c:v>8.7177978870813462</c:v>
                </c:pt>
                <c:pt idx="121">
                  <c:v>8.633075929238661</c:v>
                </c:pt>
                <c:pt idx="122">
                  <c:v>8.706319429012467</c:v>
                </c:pt>
                <c:pt idx="123">
                  <c:v>8.797158404848691</c:v>
                </c:pt>
                <c:pt idx="124">
                  <c:v>8.8357228340413645</c:v>
                </c:pt>
                <c:pt idx="125">
                  <c:v>8.8470332315415199</c:v>
                </c:pt>
                <c:pt idx="126">
                  <c:v>8.8425107294252108</c:v>
                </c:pt>
                <c:pt idx="127">
                  <c:v>8.856635817284122</c:v>
                </c:pt>
                <c:pt idx="128">
                  <c:v>8.8724290924188267</c:v>
                </c:pt>
                <c:pt idx="129">
                  <c:v>8.93196490140887</c:v>
                </c:pt>
                <c:pt idx="130">
                  <c:v>8.9682774265741791</c:v>
                </c:pt>
                <c:pt idx="131">
                  <c:v>9.0227489159346526</c:v>
                </c:pt>
                <c:pt idx="132">
                  <c:v>9.0205320242211862</c:v>
                </c:pt>
                <c:pt idx="133">
                  <c:v>9.0371457330287619</c:v>
                </c:pt>
                <c:pt idx="134">
                  <c:v>9.0504144656474139</c:v>
                </c:pt>
                <c:pt idx="135">
                  <c:v>9.0609049216951814</c:v>
                </c:pt>
                <c:pt idx="136">
                  <c:v>9.0923044383698439</c:v>
                </c:pt>
                <c:pt idx="137">
                  <c:v>9.0796474601164974</c:v>
                </c:pt>
                <c:pt idx="138">
                  <c:v>9.0647671233187221</c:v>
                </c:pt>
                <c:pt idx="139">
                  <c:v>9.0934042580323009</c:v>
                </c:pt>
                <c:pt idx="140">
                  <c:v>9.1345499068098572</c:v>
                </c:pt>
                <c:pt idx="141">
                  <c:v>9.1433035605299668</c:v>
                </c:pt>
                <c:pt idx="142">
                  <c:v>9.2757746846287699</c:v>
                </c:pt>
                <c:pt idx="143">
                  <c:v>9.282779917675521</c:v>
                </c:pt>
                <c:pt idx="144">
                  <c:v>9.2822412164304353</c:v>
                </c:pt>
                <c:pt idx="145">
                  <c:v>9.323089509384749</c:v>
                </c:pt>
                <c:pt idx="146">
                  <c:v>9.3166515980796429</c:v>
                </c:pt>
                <c:pt idx="147">
                  <c:v>9.339700155786586</c:v>
                </c:pt>
                <c:pt idx="148">
                  <c:v>9.339700209321494</c:v>
                </c:pt>
                <c:pt idx="149">
                  <c:v>9.3316665178305627</c:v>
                </c:pt>
                <c:pt idx="150">
                  <c:v>9.3005376188691358</c:v>
                </c:pt>
                <c:pt idx="151">
                  <c:v>9.2913940288850068</c:v>
                </c:pt>
                <c:pt idx="152">
                  <c:v>9.3016127633867853</c:v>
                </c:pt>
                <c:pt idx="153">
                  <c:v>9.2913938136320517</c:v>
                </c:pt>
                <c:pt idx="154">
                  <c:v>9.3032253546821035</c:v>
                </c:pt>
                <c:pt idx="155">
                  <c:v>9.305374576017881</c:v>
                </c:pt>
                <c:pt idx="156">
                  <c:v>9.2671462166084311</c:v>
                </c:pt>
                <c:pt idx="157">
                  <c:v>9.3225532446857056</c:v>
                </c:pt>
                <c:pt idx="158">
                  <c:v>9.3338095116624249</c:v>
                </c:pt>
                <c:pt idx="159">
                  <c:v>9.3455873009672317</c:v>
                </c:pt>
                <c:pt idx="160">
                  <c:v>9.3530745212470094</c:v>
                </c:pt>
                <c:pt idx="161">
                  <c:v>9.3626918137894499</c:v>
                </c:pt>
                <c:pt idx="162">
                  <c:v>9.3530743074135785</c:v>
                </c:pt>
                <c:pt idx="163">
                  <c:v>9.3765666957581004</c:v>
                </c:pt>
                <c:pt idx="164">
                  <c:v>9.3749665599403595</c:v>
                </c:pt>
                <c:pt idx="165">
                  <c:v>9.4127571943612764</c:v>
                </c:pt>
                <c:pt idx="166">
                  <c:v>9.4308003902107895</c:v>
                </c:pt>
                <c:pt idx="167">
                  <c:v>9.4292098820632884</c:v>
                </c:pt>
                <c:pt idx="168">
                  <c:v>9.4572722811601437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8-43D8-9BE9-8916C70E0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8490416"/>
        <c:axId val="818490088"/>
      </c:lineChart>
      <c:catAx>
        <c:axId val="818490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490088"/>
        <c:crosses val="autoZero"/>
        <c:auto val="1"/>
        <c:lblAlgn val="ctr"/>
        <c:lblOffset val="100"/>
        <c:noMultiLvlLbl val="0"/>
      </c:catAx>
      <c:valAx>
        <c:axId val="818490088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849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0</xdr:row>
      <xdr:rowOff>15240</xdr:rowOff>
    </xdr:from>
    <xdr:to>
      <xdr:col>20</xdr:col>
      <xdr:colOff>533400</xdr:colOff>
      <xdr:row>15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DAE9579-700A-4FC9-BCF1-25366DB84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434340</xdr:colOff>
      <xdr:row>15</xdr:row>
      <xdr:rowOff>114300</xdr:rowOff>
    </xdr:from>
    <xdr:to>
      <xdr:col>11</xdr:col>
      <xdr:colOff>129540</xdr:colOff>
      <xdr:row>30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5024251-90A1-4870-A04C-74F72BE61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99060</xdr:colOff>
      <xdr:row>15</xdr:row>
      <xdr:rowOff>137160</xdr:rowOff>
    </xdr:from>
    <xdr:to>
      <xdr:col>19</xdr:col>
      <xdr:colOff>403860</xdr:colOff>
      <xdr:row>30</xdr:row>
      <xdr:rowOff>137160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835C45E-70A2-4373-8E9C-B4DF28316F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434340</xdr:colOff>
      <xdr:row>15</xdr:row>
      <xdr:rowOff>114300</xdr:rowOff>
    </xdr:from>
    <xdr:to>
      <xdr:col>13</xdr:col>
      <xdr:colOff>129540</xdr:colOff>
      <xdr:row>30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999448-A5CF-4C32-893A-3744760DE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99060</xdr:colOff>
      <xdr:row>15</xdr:row>
      <xdr:rowOff>137160</xdr:rowOff>
    </xdr:from>
    <xdr:to>
      <xdr:col>21</xdr:col>
      <xdr:colOff>403860</xdr:colOff>
      <xdr:row>30</xdr:row>
      <xdr:rowOff>137160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A968E6-2A90-46EF-A050-CC5CEA36E1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21</xdr:col>
      <xdr:colOff>304800</xdr:colOff>
      <xdr:row>15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41BAB18-11C0-49AF-B948-9CFDB1A94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434340</xdr:colOff>
      <xdr:row>15</xdr:row>
      <xdr:rowOff>114300</xdr:rowOff>
    </xdr:from>
    <xdr:to>
      <xdr:col>13</xdr:col>
      <xdr:colOff>129540</xdr:colOff>
      <xdr:row>30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7BAEB4-CD9D-4390-8307-D47F0EB92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99060</xdr:colOff>
      <xdr:row>15</xdr:row>
      <xdr:rowOff>137160</xdr:rowOff>
    </xdr:from>
    <xdr:to>
      <xdr:col>21</xdr:col>
      <xdr:colOff>403860</xdr:colOff>
      <xdr:row>30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DF86D2-5A87-4A5F-B635-2101A1CB3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21</xdr:col>
      <xdr:colOff>304800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ED65A17-AC32-44D8-A98F-3FFFD0FDC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workbookViewId="0">
      <selection activeCell="E1" sqref="E1"/>
    </sheetView>
  </sheetViews>
  <sheetFormatPr defaultRowHeight="14.4" x14ac:dyDescent="0.3"/>
  <cols>
    <col min="1" max="1" width="9.88671875" style="1" bestFit="1" customWidth="1"/>
  </cols>
  <sheetData>
    <row r="1" spans="1:10" x14ac:dyDescent="0.3">
      <c r="A1" s="1" t="s">
        <v>0</v>
      </c>
      <c r="B1" t="s">
        <v>1</v>
      </c>
      <c r="F1" t="s">
        <v>2</v>
      </c>
      <c r="G1" t="s">
        <v>3</v>
      </c>
      <c r="I1" t="s">
        <v>2</v>
      </c>
      <c r="J1" t="s">
        <v>7</v>
      </c>
    </row>
    <row r="2" spans="1:10" x14ac:dyDescent="0.3">
      <c r="A2" s="2">
        <v>42373</v>
      </c>
      <c r="B2">
        <v>56.046013000000002</v>
      </c>
      <c r="F2" s="3">
        <f>AVERAGE(B2:B19)</f>
        <v>56.625900666666666</v>
      </c>
      <c r="G2" s="3">
        <f>_xlfn.STDEV.S(B2:B19)</f>
        <v>0.91839284515672159</v>
      </c>
      <c r="I2" s="3">
        <f>AVERAGE(B2:B19)</f>
        <v>56.625900666666666</v>
      </c>
      <c r="J2" s="3">
        <f>I2+_xlfn.STDEV.S(B2:B19)</f>
        <v>57.54429351182339</v>
      </c>
    </row>
    <row r="3" spans="1:10" x14ac:dyDescent="0.3">
      <c r="A3" s="2">
        <v>42374</v>
      </c>
      <c r="B3">
        <v>56.898499999999999</v>
      </c>
      <c r="F3" s="3">
        <f>AVERAGE(B20:B37)</f>
        <v>61.213245833333339</v>
      </c>
      <c r="G3" s="3">
        <f>_xlfn.STDEV.S(B20:B37)</f>
        <v>1.2960696141303634</v>
      </c>
      <c r="I3" s="3">
        <f>AVERAGE(B20:B37)</f>
        <v>61.213245833333339</v>
      </c>
      <c r="J3" s="3">
        <f>I3+_xlfn.STDEV.S(B20:B37)</f>
        <v>62.509315447463699</v>
      </c>
    </row>
    <row r="4" spans="1:10" x14ac:dyDescent="0.3">
      <c r="A4" s="2">
        <v>42375</v>
      </c>
      <c r="B4">
        <v>56.729982999999997</v>
      </c>
      <c r="F4" s="3">
        <f>AVERAGE(B38:B55)</f>
        <v>64.603342222222238</v>
      </c>
      <c r="G4" s="3">
        <f>_xlfn.STDEV.S(B38:B55)</f>
        <v>1.1201385310340504</v>
      </c>
      <c r="I4" s="3">
        <f>AVERAGE(B38:B55)</f>
        <v>64.603342222222238</v>
      </c>
      <c r="J4" s="3">
        <f>I4+_xlfn.STDEV.S(B38:B55)</f>
        <v>65.723480753256283</v>
      </c>
    </row>
    <row r="5" spans="1:10" x14ac:dyDescent="0.3">
      <c r="A5" s="2">
        <v>42376</v>
      </c>
      <c r="B5">
        <v>56.601118</v>
      </c>
      <c r="F5" s="3">
        <f>AVERAGE(B56:B73)</f>
        <v>64.450036944444435</v>
      </c>
      <c r="G5" s="3">
        <f>_xlfn.STDEV.S(B56:B73)</f>
        <v>0.90106238905857106</v>
      </c>
      <c r="I5" s="3">
        <f>AVERAGE(B56:B73)</f>
        <v>64.450036944444435</v>
      </c>
      <c r="J5" s="3">
        <f>I5+_xlfn.STDEV.S(B56:B73)</f>
        <v>65.351099333503001</v>
      </c>
    </row>
    <row r="6" spans="1:10" x14ac:dyDescent="0.3">
      <c r="A6" s="2">
        <v>42377</v>
      </c>
      <c r="B6">
        <v>55.322391000000003</v>
      </c>
      <c r="F6" s="3">
        <f>AVERAGE(B74:B91)</f>
        <v>63.315105722222221</v>
      </c>
      <c r="G6" s="3">
        <f>_xlfn.STDEV.S(B74:B91)</f>
        <v>0.82737471492538373</v>
      </c>
      <c r="I6" s="3">
        <f>AVERAGE(B74:B91)</f>
        <v>63.315105722222221</v>
      </c>
      <c r="J6" s="3">
        <f>I6+_xlfn.STDEV.S(B74:B91)</f>
        <v>64.142480437147611</v>
      </c>
    </row>
    <row r="7" spans="1:10" x14ac:dyDescent="0.3">
      <c r="A7" s="2">
        <v>42380</v>
      </c>
      <c r="B7">
        <v>56.779544999999999</v>
      </c>
      <c r="F7" s="3">
        <f>AVERAGE(B92:B109)</f>
        <v>64.185237999999984</v>
      </c>
      <c r="G7" s="3">
        <f>_xlfn.STDEV.S(B92:B109)</f>
        <v>1.0739477926606062</v>
      </c>
      <c r="I7" s="3">
        <f>AVERAGE(B92:B109)</f>
        <v>64.185237999999984</v>
      </c>
      <c r="J7" s="3">
        <f>I7+_xlfn.STDEV.S(B92:B109)</f>
        <v>65.259185792660588</v>
      </c>
    </row>
    <row r="8" spans="1:10" x14ac:dyDescent="0.3">
      <c r="A8" s="2">
        <v>42381</v>
      </c>
      <c r="B8">
        <v>57.076926999999998</v>
      </c>
      <c r="F8" s="3">
        <f>AVERAGE(B110:B127)</f>
        <v>64.119444666666666</v>
      </c>
      <c r="G8" s="3">
        <f>_xlfn.STDEV.S(B110:B127)</f>
        <v>1.1745917325500048</v>
      </c>
      <c r="I8" s="3">
        <f>AVERAGE(B110:B127)</f>
        <v>64.119444666666666</v>
      </c>
      <c r="J8" s="3">
        <f>I8+_xlfn.STDEV.S(B110:B127)</f>
        <v>65.294036399216665</v>
      </c>
    </row>
    <row r="9" spans="1:10" x14ac:dyDescent="0.3">
      <c r="A9" s="2">
        <v>42382</v>
      </c>
      <c r="B9">
        <v>55.243088</v>
      </c>
      <c r="F9" s="3">
        <f>AVERAGE(B128:B135)</f>
        <v>66.051248500000014</v>
      </c>
      <c r="G9" s="3">
        <f>_xlfn.STDEV.S(B128:B135)</f>
        <v>1.1881743733278967</v>
      </c>
      <c r="I9" s="3">
        <f>AVERAGE(B128:B135)</f>
        <v>66.051248500000014</v>
      </c>
      <c r="J9" s="3">
        <f>I9+_xlfn.STDEV.S(B128:B135)</f>
        <v>67.239422873327911</v>
      </c>
    </row>
    <row r="10" spans="1:10" x14ac:dyDescent="0.3">
      <c r="A10" s="2">
        <v>42383</v>
      </c>
      <c r="B10">
        <v>56.987712999999999</v>
      </c>
      <c r="F10" s="3">
        <f>AVERAGE(B136:B152)</f>
        <v>69.573529352941165</v>
      </c>
      <c r="G10" s="3">
        <f>_xlfn.STDEV.S(B136:B152)</f>
        <v>1.6902284465128885</v>
      </c>
      <c r="I10" s="3">
        <f>AVERAGE(B136:B152)</f>
        <v>69.573529352941165</v>
      </c>
      <c r="J10" s="3">
        <f>I10+_xlfn.STDEV.S(B136:B152)</f>
        <v>71.263757799454055</v>
      </c>
    </row>
    <row r="11" spans="1:10" x14ac:dyDescent="0.3">
      <c r="A11" s="2">
        <v>42384</v>
      </c>
      <c r="B11">
        <v>55.996450000000003</v>
      </c>
      <c r="F11" s="3">
        <f>AVERAGE(B153:B170)</f>
        <v>70.488332944444437</v>
      </c>
      <c r="G11" s="3">
        <f>_xlfn.STDEV.S(B153:B170)</f>
        <v>0.55088387997882615</v>
      </c>
      <c r="I11" s="3">
        <f>AVERAGE(B153:B170)</f>
        <v>70.488332944444437</v>
      </c>
      <c r="J11" s="3">
        <f>I11+_xlfn.STDEV.S(B153:B170)</f>
        <v>71.039216824423264</v>
      </c>
    </row>
    <row r="12" spans="1:10" x14ac:dyDescent="0.3">
      <c r="A12" s="2">
        <v>42388</v>
      </c>
      <c r="B12">
        <v>56.967888000000002</v>
      </c>
    </row>
    <row r="13" spans="1:10" x14ac:dyDescent="0.3">
      <c r="A13" s="2">
        <v>42389</v>
      </c>
      <c r="B13">
        <v>55.808107999999997</v>
      </c>
      <c r="E13" t="s">
        <v>6</v>
      </c>
      <c r="F13">
        <f>MIN(F2:F11)</f>
        <v>56.625900666666666</v>
      </c>
      <c r="G13">
        <f>MIN(G2:G11)</f>
        <v>0.55088387997882615</v>
      </c>
      <c r="I13">
        <f>MIN(I2:I11)</f>
        <v>56.625900666666666</v>
      </c>
      <c r="J13">
        <f>MIN(J2:J11)</f>
        <v>57.54429351182339</v>
      </c>
    </row>
    <row r="14" spans="1:10" x14ac:dyDescent="0.3">
      <c r="A14" s="2">
        <v>42390</v>
      </c>
      <c r="B14">
        <v>55.292650999999999</v>
      </c>
      <c r="E14" t="s">
        <v>5</v>
      </c>
      <c r="F14">
        <f>MAX(F2:F11)</f>
        <v>70.488332944444437</v>
      </c>
      <c r="G14">
        <f>MAX(G2:G11)</f>
        <v>1.6902284465128885</v>
      </c>
      <c r="I14">
        <f>MAX(I2:I11)</f>
        <v>70.488332944444437</v>
      </c>
      <c r="J14">
        <f>MAX(J2:J11)</f>
        <v>71.263757799454055</v>
      </c>
    </row>
    <row r="15" spans="1:10" x14ac:dyDescent="0.3">
      <c r="A15" s="2">
        <v>42391</v>
      </c>
      <c r="B15">
        <v>57.225614</v>
      </c>
      <c r="E15" t="s">
        <v>4</v>
      </c>
      <c r="F15">
        <f>MAX(F2:F11)-MIN(F2:F11)</f>
        <v>13.862432277777771</v>
      </c>
      <c r="G15">
        <f>MAX(G2:G11)-MIN(G2:G11)</f>
        <v>1.1393445665340622</v>
      </c>
      <c r="I15">
        <f>MAX(I2:I11)-MIN(I2:I11)</f>
        <v>13.862432277777771</v>
      </c>
      <c r="J15">
        <f>MAX(J2:J11)-MIN(J2:J11)</f>
        <v>13.719464287630665</v>
      </c>
    </row>
    <row r="16" spans="1:10" x14ac:dyDescent="0.3">
      <c r="A16" s="2">
        <v>42394</v>
      </c>
      <c r="B16">
        <v>56.105485999999999</v>
      </c>
    </row>
    <row r="17" spans="1:2" x14ac:dyDescent="0.3">
      <c r="A17" s="2">
        <v>42395</v>
      </c>
      <c r="B17">
        <v>58.018624000000003</v>
      </c>
    </row>
    <row r="18" spans="1:2" x14ac:dyDescent="0.3">
      <c r="A18" s="2">
        <v>42396</v>
      </c>
      <c r="B18">
        <v>57.790633999999997</v>
      </c>
    </row>
    <row r="19" spans="1:2" x14ac:dyDescent="0.3">
      <c r="A19" s="2">
        <v>42397</v>
      </c>
      <c r="B19">
        <v>58.375478999999999</v>
      </c>
    </row>
    <row r="20" spans="1:2" x14ac:dyDescent="0.3">
      <c r="A20" s="2">
        <v>42398</v>
      </c>
      <c r="B20">
        <v>61.458308000000002</v>
      </c>
    </row>
    <row r="21" spans="1:2" x14ac:dyDescent="0.3">
      <c r="A21" s="2">
        <v>42401</v>
      </c>
      <c r="B21">
        <v>61.200581</v>
      </c>
    </row>
    <row r="22" spans="1:2" x14ac:dyDescent="0.3">
      <c r="A22" s="2">
        <v>42402</v>
      </c>
      <c r="B22">
        <v>61.775511999999999</v>
      </c>
    </row>
    <row r="23" spans="1:2" x14ac:dyDescent="0.3">
      <c r="A23" s="2">
        <v>42403</v>
      </c>
      <c r="B23">
        <v>61.061801000000003</v>
      </c>
    </row>
    <row r="24" spans="1:2" x14ac:dyDescent="0.3">
      <c r="A24" s="2">
        <v>42404</v>
      </c>
      <c r="B24">
        <v>59.327091000000003</v>
      </c>
    </row>
    <row r="25" spans="1:2" x14ac:dyDescent="0.3">
      <c r="A25" s="2">
        <v>42405</v>
      </c>
      <c r="B25">
        <v>58.881025999999999</v>
      </c>
    </row>
    <row r="26" spans="1:2" x14ac:dyDescent="0.3">
      <c r="A26" s="2">
        <v>42408</v>
      </c>
      <c r="B26">
        <v>59.683945999999999</v>
      </c>
    </row>
    <row r="27" spans="1:2" x14ac:dyDescent="0.3">
      <c r="A27" s="2">
        <v>42409</v>
      </c>
      <c r="B27">
        <v>60.952764999999999</v>
      </c>
    </row>
    <row r="28" spans="1:2" x14ac:dyDescent="0.3">
      <c r="A28" s="2">
        <v>42410</v>
      </c>
      <c r="B28">
        <v>60.348094000000003</v>
      </c>
    </row>
    <row r="29" spans="1:2" x14ac:dyDescent="0.3">
      <c r="A29" s="2">
        <v>42411</v>
      </c>
      <c r="B29">
        <v>59.446044999999998</v>
      </c>
    </row>
    <row r="30" spans="1:2" x14ac:dyDescent="0.3">
      <c r="A30" s="2">
        <v>42412</v>
      </c>
      <c r="B30">
        <v>60.774338</v>
      </c>
    </row>
    <row r="31" spans="1:2" x14ac:dyDescent="0.3">
      <c r="A31" s="2">
        <v>42416</v>
      </c>
      <c r="B31">
        <v>61.121277999999997</v>
      </c>
    </row>
    <row r="32" spans="1:2" x14ac:dyDescent="0.3">
      <c r="A32" s="2">
        <v>42417</v>
      </c>
      <c r="B32">
        <v>62.40992</v>
      </c>
    </row>
    <row r="33" spans="1:2" x14ac:dyDescent="0.3">
      <c r="A33" s="2">
        <v>42418</v>
      </c>
      <c r="B33">
        <v>62.330621000000001</v>
      </c>
    </row>
    <row r="34" spans="1:2" x14ac:dyDescent="0.3">
      <c r="A34" s="2">
        <v>42419</v>
      </c>
      <c r="B34">
        <v>62.380183000000002</v>
      </c>
    </row>
    <row r="35" spans="1:2" x14ac:dyDescent="0.3">
      <c r="A35" s="2">
        <v>42422</v>
      </c>
      <c r="B35">
        <v>62.994765000000001</v>
      </c>
    </row>
    <row r="36" spans="1:2" x14ac:dyDescent="0.3">
      <c r="A36" s="2">
        <v>42423</v>
      </c>
      <c r="B36">
        <v>62.588346999999999</v>
      </c>
    </row>
    <row r="37" spans="1:2" x14ac:dyDescent="0.3">
      <c r="A37" s="2">
        <v>42424</v>
      </c>
      <c r="B37">
        <v>63.103803999999997</v>
      </c>
    </row>
    <row r="38" spans="1:2" x14ac:dyDescent="0.3">
      <c r="A38" s="2">
        <v>42425</v>
      </c>
      <c r="B38">
        <v>63.946379999999998</v>
      </c>
    </row>
    <row r="39" spans="1:2" x14ac:dyDescent="0.3">
      <c r="A39" s="2">
        <v>42426</v>
      </c>
      <c r="B39">
        <v>63.292143000000003</v>
      </c>
    </row>
    <row r="40" spans="1:2" x14ac:dyDescent="0.3">
      <c r="A40" s="2">
        <v>42429</v>
      </c>
      <c r="B40">
        <v>62.737037999999998</v>
      </c>
    </row>
    <row r="41" spans="1:2" x14ac:dyDescent="0.3">
      <c r="A41" s="2">
        <v>42430</v>
      </c>
      <c r="B41">
        <v>63.708472</v>
      </c>
    </row>
    <row r="42" spans="1:2" x14ac:dyDescent="0.3">
      <c r="A42" s="2">
        <v>42431</v>
      </c>
      <c r="B42">
        <v>63.926551000000003</v>
      </c>
    </row>
    <row r="43" spans="1:2" x14ac:dyDescent="0.3">
      <c r="A43" s="2">
        <v>42432</v>
      </c>
      <c r="B43">
        <v>64.630347</v>
      </c>
    </row>
    <row r="44" spans="1:2" x14ac:dyDescent="0.3">
      <c r="A44" s="2">
        <v>42433</v>
      </c>
      <c r="B44">
        <v>64.372624000000002</v>
      </c>
    </row>
    <row r="45" spans="1:2" x14ac:dyDescent="0.3">
      <c r="A45" s="2">
        <v>42436</v>
      </c>
      <c r="B45">
        <v>63.678735000000003</v>
      </c>
    </row>
    <row r="46" spans="1:2" x14ac:dyDescent="0.3">
      <c r="A46" s="2">
        <v>42437</v>
      </c>
      <c r="B46">
        <v>64.303235999999998</v>
      </c>
    </row>
    <row r="47" spans="1:2" x14ac:dyDescent="0.3">
      <c r="A47" s="2">
        <v>42438</v>
      </c>
      <c r="B47">
        <v>64.798867000000001</v>
      </c>
    </row>
    <row r="48" spans="1:2" x14ac:dyDescent="0.3">
      <c r="A48" s="2">
        <v>42439</v>
      </c>
      <c r="B48">
        <v>64.649604999999994</v>
      </c>
    </row>
    <row r="49" spans="1:2" x14ac:dyDescent="0.3">
      <c r="A49" s="2">
        <v>42440</v>
      </c>
      <c r="B49">
        <v>65.654625999999993</v>
      </c>
    </row>
    <row r="50" spans="1:2" x14ac:dyDescent="0.3">
      <c r="A50" s="2">
        <v>42443</v>
      </c>
      <c r="B50">
        <v>66.500433000000001</v>
      </c>
    </row>
    <row r="51" spans="1:2" x14ac:dyDescent="0.3">
      <c r="A51" s="2">
        <v>42444</v>
      </c>
      <c r="B51">
        <v>66.709396999999996</v>
      </c>
    </row>
    <row r="52" spans="1:2" x14ac:dyDescent="0.3">
      <c r="A52" s="2">
        <v>42445</v>
      </c>
      <c r="B52">
        <v>66.281516999999994</v>
      </c>
    </row>
    <row r="53" spans="1:2" x14ac:dyDescent="0.3">
      <c r="A53" s="2">
        <v>42446</v>
      </c>
      <c r="B53">
        <v>65.525262999999995</v>
      </c>
    </row>
    <row r="54" spans="1:2" x14ac:dyDescent="0.3">
      <c r="A54" s="2">
        <v>42447</v>
      </c>
      <c r="B54">
        <v>64.191873999999999</v>
      </c>
    </row>
    <row r="55" spans="1:2" x14ac:dyDescent="0.3">
      <c r="A55" s="2">
        <v>42450</v>
      </c>
      <c r="B55">
        <v>63.953052</v>
      </c>
    </row>
    <row r="56" spans="1:2" x14ac:dyDescent="0.3">
      <c r="A56" s="2">
        <v>42451</v>
      </c>
      <c r="B56">
        <v>65.097382999999994</v>
      </c>
    </row>
    <row r="57" spans="1:2" x14ac:dyDescent="0.3">
      <c r="A57" s="2">
        <v>42452</v>
      </c>
      <c r="B57">
        <v>65.316299000000001</v>
      </c>
    </row>
    <row r="58" spans="1:2" x14ac:dyDescent="0.3">
      <c r="A58" s="2">
        <v>42453</v>
      </c>
      <c r="B58">
        <v>63.704284999999999</v>
      </c>
    </row>
    <row r="59" spans="1:2" x14ac:dyDescent="0.3">
      <c r="A59" s="2">
        <v>42457</v>
      </c>
      <c r="B59">
        <v>64.361034000000004</v>
      </c>
    </row>
    <row r="60" spans="1:2" x14ac:dyDescent="0.3">
      <c r="A60" s="2">
        <v>42458</v>
      </c>
      <c r="B60">
        <v>65.246645000000001</v>
      </c>
    </row>
    <row r="61" spans="1:2" x14ac:dyDescent="0.3">
      <c r="A61" s="2">
        <v>42459</v>
      </c>
      <c r="B61">
        <v>64.848616000000007</v>
      </c>
    </row>
    <row r="62" spans="1:2" x14ac:dyDescent="0.3">
      <c r="A62" s="2">
        <v>42460</v>
      </c>
      <c r="B62">
        <v>66.052648000000005</v>
      </c>
    </row>
    <row r="63" spans="1:2" x14ac:dyDescent="0.3">
      <c r="A63" s="2">
        <v>42461</v>
      </c>
      <c r="B63">
        <v>65.764077</v>
      </c>
    </row>
    <row r="64" spans="1:2" x14ac:dyDescent="0.3">
      <c r="A64" s="2">
        <v>42464</v>
      </c>
      <c r="B64">
        <v>65.226746000000006</v>
      </c>
    </row>
    <row r="65" spans="1:2" x14ac:dyDescent="0.3">
      <c r="A65" s="2">
        <v>42465</v>
      </c>
      <c r="B65">
        <v>64.659558000000004</v>
      </c>
    </row>
    <row r="66" spans="1:2" x14ac:dyDescent="0.3">
      <c r="A66" s="2">
        <v>42466</v>
      </c>
      <c r="B66">
        <v>64.629699000000002</v>
      </c>
    </row>
    <row r="67" spans="1:2" x14ac:dyDescent="0.3">
      <c r="A67" s="2">
        <v>42467</v>
      </c>
      <c r="B67">
        <v>63.943106999999998</v>
      </c>
    </row>
    <row r="68" spans="1:2" x14ac:dyDescent="0.3">
      <c r="A68" s="2">
        <v>42468</v>
      </c>
      <c r="B68">
        <v>63.336114999999999</v>
      </c>
    </row>
    <row r="69" spans="1:2" x14ac:dyDescent="0.3">
      <c r="A69" s="2">
        <v>42471</v>
      </c>
      <c r="B69">
        <v>63.963005000000003</v>
      </c>
    </row>
    <row r="70" spans="1:2" x14ac:dyDescent="0.3">
      <c r="A70" s="2">
        <v>42472</v>
      </c>
      <c r="B70">
        <v>62.83858</v>
      </c>
    </row>
    <row r="71" spans="1:2" x14ac:dyDescent="0.3">
      <c r="A71" s="2">
        <v>42473</v>
      </c>
      <c r="B71">
        <v>63.634635000000003</v>
      </c>
    </row>
    <row r="72" spans="1:2" x14ac:dyDescent="0.3">
      <c r="A72" s="2">
        <v>42474</v>
      </c>
      <c r="B72">
        <v>63.356012999999997</v>
      </c>
    </row>
    <row r="73" spans="1:2" x14ac:dyDescent="0.3">
      <c r="A73" s="2">
        <v>42475</v>
      </c>
      <c r="B73">
        <v>64.122219999999999</v>
      </c>
    </row>
    <row r="74" spans="1:2" x14ac:dyDescent="0.3">
      <c r="A74" s="2">
        <v>42478</v>
      </c>
      <c r="B74">
        <v>63.823695999999998</v>
      </c>
    </row>
    <row r="75" spans="1:2" x14ac:dyDescent="0.3">
      <c r="A75" s="2">
        <v>42479</v>
      </c>
      <c r="B75">
        <v>63.853546999999999</v>
      </c>
    </row>
    <row r="76" spans="1:2" x14ac:dyDescent="0.3">
      <c r="A76" s="2">
        <v>42480</v>
      </c>
      <c r="B76">
        <v>63.813743000000002</v>
      </c>
    </row>
    <row r="77" spans="1:2" x14ac:dyDescent="0.3">
      <c r="A77" s="2">
        <v>42481</v>
      </c>
      <c r="B77">
        <v>63.495325999999999</v>
      </c>
    </row>
    <row r="78" spans="1:2" x14ac:dyDescent="0.3">
      <c r="A78" s="2">
        <v>42482</v>
      </c>
      <c r="B78">
        <v>63.674438000000002</v>
      </c>
    </row>
    <row r="79" spans="1:2" x14ac:dyDescent="0.3">
      <c r="A79" s="2">
        <v>42485</v>
      </c>
      <c r="B79">
        <v>63.853546999999999</v>
      </c>
    </row>
    <row r="80" spans="1:2" x14ac:dyDescent="0.3">
      <c r="A80" s="2">
        <v>42486</v>
      </c>
      <c r="B80">
        <v>64.092369000000005</v>
      </c>
    </row>
    <row r="81" spans="1:2" x14ac:dyDescent="0.3">
      <c r="A81" s="2">
        <v>42487</v>
      </c>
      <c r="B81">
        <v>63.813743000000002</v>
      </c>
    </row>
    <row r="82" spans="1:2" x14ac:dyDescent="0.3">
      <c r="A82" s="2">
        <v>42488</v>
      </c>
      <c r="B82">
        <v>62.55001</v>
      </c>
    </row>
    <row r="83" spans="1:2" x14ac:dyDescent="0.3">
      <c r="A83" s="2">
        <v>42489</v>
      </c>
      <c r="B83">
        <v>61.405678999999999</v>
      </c>
    </row>
    <row r="84" spans="1:2" x14ac:dyDescent="0.3">
      <c r="A84" s="2">
        <v>42492</v>
      </c>
      <c r="B84">
        <v>62.699268000000004</v>
      </c>
    </row>
    <row r="85" spans="1:2" x14ac:dyDescent="0.3">
      <c r="A85" s="2">
        <v>42493</v>
      </c>
      <c r="B85">
        <v>61.962918999999999</v>
      </c>
    </row>
    <row r="86" spans="1:2" x14ac:dyDescent="0.3">
      <c r="A86" s="2">
        <v>42494</v>
      </c>
      <c r="B86">
        <v>62.271391999999999</v>
      </c>
    </row>
    <row r="87" spans="1:2" x14ac:dyDescent="0.3">
      <c r="A87" s="2">
        <v>42495</v>
      </c>
      <c r="B87">
        <v>62.888333000000003</v>
      </c>
    </row>
    <row r="88" spans="1:2" x14ac:dyDescent="0.3">
      <c r="A88" s="2">
        <v>42496</v>
      </c>
      <c r="B88">
        <v>63.714238000000002</v>
      </c>
    </row>
    <row r="89" spans="1:2" x14ac:dyDescent="0.3">
      <c r="A89" s="2">
        <v>42499</v>
      </c>
      <c r="B89">
        <v>64.181921000000003</v>
      </c>
    </row>
    <row r="90" spans="1:2" x14ac:dyDescent="0.3">
      <c r="A90" s="2">
        <v>42500</v>
      </c>
      <c r="B90">
        <v>64.271473999999998</v>
      </c>
    </row>
    <row r="91" spans="1:2" x14ac:dyDescent="0.3">
      <c r="A91" s="2">
        <v>42501</v>
      </c>
      <c r="B91">
        <v>63.306260000000002</v>
      </c>
    </row>
    <row r="92" spans="1:2" x14ac:dyDescent="0.3">
      <c r="A92" s="2">
        <v>42502</v>
      </c>
      <c r="B92">
        <v>63.863500000000002</v>
      </c>
    </row>
    <row r="93" spans="1:2" x14ac:dyDescent="0.3">
      <c r="A93" s="2">
        <v>42503</v>
      </c>
      <c r="B93">
        <v>63.365966</v>
      </c>
    </row>
    <row r="94" spans="1:2" x14ac:dyDescent="0.3">
      <c r="A94" s="2">
        <v>42506</v>
      </c>
      <c r="B94">
        <v>63.415717999999998</v>
      </c>
    </row>
    <row r="95" spans="1:2" x14ac:dyDescent="0.3">
      <c r="A95" s="2">
        <v>42507</v>
      </c>
      <c r="B95">
        <v>62.221634999999999</v>
      </c>
    </row>
    <row r="96" spans="1:2" x14ac:dyDescent="0.3">
      <c r="A96" s="2">
        <v>42508</v>
      </c>
      <c r="B96">
        <v>62.739071000000003</v>
      </c>
    </row>
    <row r="97" spans="1:2" x14ac:dyDescent="0.3">
      <c r="A97" s="2">
        <v>42509</v>
      </c>
      <c r="B97">
        <v>62.729121999999997</v>
      </c>
    </row>
    <row r="98" spans="1:2" x14ac:dyDescent="0.3">
      <c r="A98" s="2">
        <v>42510</v>
      </c>
      <c r="B98">
        <v>63.306260000000002</v>
      </c>
    </row>
    <row r="99" spans="1:2" x14ac:dyDescent="0.3">
      <c r="A99" s="2">
        <v>42513</v>
      </c>
      <c r="B99">
        <v>63.256506999999999</v>
      </c>
    </row>
    <row r="100" spans="1:2" x14ac:dyDescent="0.3">
      <c r="A100" s="2">
        <v>42514</v>
      </c>
      <c r="B100">
        <v>65.296401000000003</v>
      </c>
    </row>
    <row r="101" spans="1:2" x14ac:dyDescent="0.3">
      <c r="A101" s="2">
        <v>42515</v>
      </c>
      <c r="B101">
        <v>65.176990000000004</v>
      </c>
    </row>
    <row r="102" spans="1:2" x14ac:dyDescent="0.3">
      <c r="A102" s="2">
        <v>42516</v>
      </c>
      <c r="B102">
        <v>64.699354</v>
      </c>
    </row>
    <row r="103" spans="1:2" x14ac:dyDescent="0.3">
      <c r="A103" s="2">
        <v>42517</v>
      </c>
      <c r="B103">
        <v>65.346149999999994</v>
      </c>
    </row>
    <row r="104" spans="1:2" x14ac:dyDescent="0.3">
      <c r="A104" s="2">
        <v>42521</v>
      </c>
      <c r="B104">
        <v>65.684477000000001</v>
      </c>
    </row>
    <row r="105" spans="1:2" x14ac:dyDescent="0.3">
      <c r="A105" s="2">
        <v>42522</v>
      </c>
      <c r="B105">
        <v>65.276494999999997</v>
      </c>
    </row>
    <row r="106" spans="1:2" x14ac:dyDescent="0.3">
      <c r="A106" s="2">
        <v>42523</v>
      </c>
      <c r="B106">
        <v>64.828717999999995</v>
      </c>
    </row>
    <row r="107" spans="1:2" x14ac:dyDescent="0.3">
      <c r="A107" s="2">
        <v>42524</v>
      </c>
      <c r="B107">
        <v>64.749110000000002</v>
      </c>
    </row>
    <row r="108" spans="1:2" x14ac:dyDescent="0.3">
      <c r="A108" s="2">
        <v>42527</v>
      </c>
      <c r="B108">
        <v>64.808812000000003</v>
      </c>
    </row>
    <row r="109" spans="1:2" x14ac:dyDescent="0.3">
      <c r="A109" s="2">
        <v>42528</v>
      </c>
      <c r="B109">
        <v>64.569997999999998</v>
      </c>
    </row>
    <row r="110" spans="1:2" x14ac:dyDescent="0.3">
      <c r="A110" s="2">
        <v>42529</v>
      </c>
      <c r="B110">
        <v>65.220000999999996</v>
      </c>
    </row>
    <row r="111" spans="1:2" x14ac:dyDescent="0.3">
      <c r="A111" s="2">
        <v>42530</v>
      </c>
      <c r="B111">
        <v>65.660004000000001</v>
      </c>
    </row>
    <row r="112" spans="1:2" x14ac:dyDescent="0.3">
      <c r="A112" s="2">
        <v>42531</v>
      </c>
      <c r="B112">
        <v>65.580001999999993</v>
      </c>
    </row>
    <row r="113" spans="1:2" x14ac:dyDescent="0.3">
      <c r="A113" s="2">
        <v>42534</v>
      </c>
      <c r="B113">
        <v>65.110000999999997</v>
      </c>
    </row>
    <row r="114" spans="1:2" x14ac:dyDescent="0.3">
      <c r="A114" s="2">
        <v>42535</v>
      </c>
      <c r="B114">
        <v>64.889999000000003</v>
      </c>
    </row>
    <row r="115" spans="1:2" x14ac:dyDescent="0.3">
      <c r="A115" s="2">
        <v>42536</v>
      </c>
      <c r="B115">
        <v>64.800003000000004</v>
      </c>
    </row>
    <row r="116" spans="1:2" x14ac:dyDescent="0.3">
      <c r="A116" s="2">
        <v>42537</v>
      </c>
      <c r="B116">
        <v>64.889999000000003</v>
      </c>
    </row>
    <row r="117" spans="1:2" x14ac:dyDescent="0.3">
      <c r="A117" s="2">
        <v>42538</v>
      </c>
      <c r="B117">
        <v>63.880001</v>
      </c>
    </row>
    <row r="118" spans="1:2" x14ac:dyDescent="0.3">
      <c r="A118" s="2">
        <v>42541</v>
      </c>
      <c r="B118">
        <v>63.09</v>
      </c>
    </row>
    <row r="119" spans="1:2" x14ac:dyDescent="0.3">
      <c r="A119" s="2">
        <v>42542</v>
      </c>
      <c r="B119">
        <v>62.970001000000003</v>
      </c>
    </row>
    <row r="120" spans="1:2" x14ac:dyDescent="0.3">
      <c r="A120" s="2">
        <v>42543</v>
      </c>
      <c r="B120">
        <v>63.09</v>
      </c>
    </row>
    <row r="121" spans="1:2" x14ac:dyDescent="0.3">
      <c r="A121" s="2">
        <v>42544</v>
      </c>
      <c r="B121">
        <v>64.410004000000001</v>
      </c>
    </row>
    <row r="122" spans="1:2" x14ac:dyDescent="0.3">
      <c r="A122" s="2">
        <v>42545</v>
      </c>
      <c r="B122">
        <v>63</v>
      </c>
    </row>
    <row r="123" spans="1:2" x14ac:dyDescent="0.3">
      <c r="A123" s="2">
        <v>42548</v>
      </c>
      <c r="B123">
        <v>61.43</v>
      </c>
    </row>
    <row r="124" spans="1:2" x14ac:dyDescent="0.3">
      <c r="A124" s="2">
        <v>42549</v>
      </c>
      <c r="B124">
        <v>62.599997999999999</v>
      </c>
    </row>
    <row r="125" spans="1:2" x14ac:dyDescent="0.3">
      <c r="A125" s="2">
        <v>42550</v>
      </c>
      <c r="B125">
        <v>64.089995999999999</v>
      </c>
    </row>
    <row r="126" spans="1:2" x14ac:dyDescent="0.3">
      <c r="A126" s="2">
        <v>42551</v>
      </c>
      <c r="B126">
        <v>64.669998000000007</v>
      </c>
    </row>
    <row r="127" spans="1:2" x14ac:dyDescent="0.3">
      <c r="A127" s="2">
        <v>42552</v>
      </c>
      <c r="B127">
        <v>64.769997000000004</v>
      </c>
    </row>
    <row r="128" spans="1:2" x14ac:dyDescent="0.3">
      <c r="A128" s="2">
        <v>42556</v>
      </c>
      <c r="B128">
        <v>64.589995999999999</v>
      </c>
    </row>
    <row r="129" spans="1:2" x14ac:dyDescent="0.3">
      <c r="A129" s="2">
        <v>42557</v>
      </c>
      <c r="B129">
        <v>64.739998</v>
      </c>
    </row>
    <row r="130" spans="1:2" x14ac:dyDescent="0.3">
      <c r="A130" s="2">
        <v>42558</v>
      </c>
      <c r="B130">
        <v>64.919998000000007</v>
      </c>
    </row>
    <row r="131" spans="1:2" x14ac:dyDescent="0.3">
      <c r="A131" s="2">
        <v>42559</v>
      </c>
      <c r="B131">
        <v>65.879997000000003</v>
      </c>
    </row>
    <row r="132" spans="1:2" x14ac:dyDescent="0.3">
      <c r="A132" s="2">
        <v>42562</v>
      </c>
      <c r="B132">
        <v>66.430000000000007</v>
      </c>
    </row>
    <row r="133" spans="1:2" x14ac:dyDescent="0.3">
      <c r="A133" s="2">
        <v>42563</v>
      </c>
      <c r="B133">
        <v>67.309997999999993</v>
      </c>
    </row>
    <row r="134" spans="1:2" x14ac:dyDescent="0.3">
      <c r="A134" s="2">
        <v>42564</v>
      </c>
      <c r="B134">
        <v>67.169998000000007</v>
      </c>
    </row>
    <row r="135" spans="1:2" x14ac:dyDescent="0.3">
      <c r="A135" s="2">
        <v>42565</v>
      </c>
      <c r="B135">
        <v>67.370002999999997</v>
      </c>
    </row>
    <row r="136" spans="1:2" x14ac:dyDescent="0.3">
      <c r="A136" s="2">
        <v>42566</v>
      </c>
      <c r="B136">
        <v>67.510002</v>
      </c>
    </row>
    <row r="137" spans="1:2" x14ac:dyDescent="0.3">
      <c r="A137" s="2">
        <v>42569</v>
      </c>
      <c r="B137">
        <v>67.599997999999999</v>
      </c>
    </row>
    <row r="138" spans="1:2" x14ac:dyDescent="0.3">
      <c r="A138" s="2">
        <v>42570</v>
      </c>
      <c r="B138">
        <v>68.069999999999993</v>
      </c>
    </row>
    <row r="139" spans="1:2" x14ac:dyDescent="0.3">
      <c r="A139" s="2">
        <v>42571</v>
      </c>
      <c r="B139">
        <v>67.739998</v>
      </c>
    </row>
    <row r="140" spans="1:2" x14ac:dyDescent="0.3">
      <c r="A140" s="2">
        <v>42572</v>
      </c>
      <c r="B140">
        <v>67.370002999999997</v>
      </c>
    </row>
    <row r="141" spans="1:2" x14ac:dyDescent="0.3">
      <c r="A141" s="2">
        <v>42573</v>
      </c>
      <c r="B141">
        <v>67.790001000000004</v>
      </c>
    </row>
    <row r="142" spans="1:2" x14ac:dyDescent="0.3">
      <c r="A142" s="2">
        <v>42576</v>
      </c>
      <c r="B142">
        <v>68.440002000000007</v>
      </c>
    </row>
    <row r="143" spans="1:2" x14ac:dyDescent="0.3">
      <c r="A143" s="2">
        <v>42577</v>
      </c>
      <c r="B143">
        <v>68.5</v>
      </c>
    </row>
    <row r="144" spans="1:2" x14ac:dyDescent="0.3">
      <c r="A144" s="2">
        <v>42578</v>
      </c>
      <c r="B144">
        <v>70.839995999999999</v>
      </c>
    </row>
    <row r="145" spans="1:2" x14ac:dyDescent="0.3">
      <c r="A145" s="2">
        <v>42579</v>
      </c>
      <c r="B145">
        <v>70.870002999999997</v>
      </c>
    </row>
    <row r="146" spans="1:2" x14ac:dyDescent="0.3">
      <c r="A146" s="2">
        <v>42580</v>
      </c>
      <c r="B146">
        <v>70.760002</v>
      </c>
    </row>
    <row r="147" spans="1:2" x14ac:dyDescent="0.3">
      <c r="A147" s="2">
        <v>42583</v>
      </c>
      <c r="B147">
        <v>71.419998000000007</v>
      </c>
    </row>
    <row r="148" spans="1:2" x14ac:dyDescent="0.3">
      <c r="A148" s="2">
        <v>42584</v>
      </c>
      <c r="B148">
        <v>71.199996999999996</v>
      </c>
    </row>
    <row r="149" spans="1:2" x14ac:dyDescent="0.3">
      <c r="A149" s="2">
        <v>42585</v>
      </c>
      <c r="B149">
        <v>71.529999000000004</v>
      </c>
    </row>
    <row r="150" spans="1:2" x14ac:dyDescent="0.3">
      <c r="A150" s="2">
        <v>42586</v>
      </c>
      <c r="B150">
        <v>71.430000000000007</v>
      </c>
    </row>
    <row r="151" spans="1:2" x14ac:dyDescent="0.3">
      <c r="A151" s="2">
        <v>42587</v>
      </c>
      <c r="B151">
        <v>71.180000000000007</v>
      </c>
    </row>
    <row r="152" spans="1:2" x14ac:dyDescent="0.3">
      <c r="A152" s="2">
        <v>42590</v>
      </c>
      <c r="B152">
        <v>70.5</v>
      </c>
    </row>
    <row r="153" spans="1:2" x14ac:dyDescent="0.3">
      <c r="A153" s="2">
        <v>42591</v>
      </c>
      <c r="B153">
        <v>70.230002999999996</v>
      </c>
    </row>
    <row r="154" spans="1:2" x14ac:dyDescent="0.3">
      <c r="A154" s="2">
        <v>42592</v>
      </c>
      <c r="B154">
        <v>70.319999999999993</v>
      </c>
    </row>
    <row r="155" spans="1:2" x14ac:dyDescent="0.3">
      <c r="A155" s="2">
        <v>42593</v>
      </c>
      <c r="B155">
        <v>70.029999000000004</v>
      </c>
    </row>
    <row r="156" spans="1:2" x14ac:dyDescent="0.3">
      <c r="A156" s="2">
        <v>42594</v>
      </c>
      <c r="B156">
        <v>70.150002000000001</v>
      </c>
    </row>
    <row r="157" spans="1:2" x14ac:dyDescent="0.3">
      <c r="A157" s="2">
        <v>42597</v>
      </c>
      <c r="B157">
        <v>70.089995999999999</v>
      </c>
    </row>
    <row r="158" spans="1:2" x14ac:dyDescent="0.3">
      <c r="A158" s="2">
        <v>42598</v>
      </c>
      <c r="B158">
        <v>69.279999000000004</v>
      </c>
    </row>
    <row r="159" spans="1:2" x14ac:dyDescent="0.3">
      <c r="A159" s="2">
        <v>42599</v>
      </c>
      <c r="B159">
        <v>70.209998999999996</v>
      </c>
    </row>
    <row r="160" spans="1:2" x14ac:dyDescent="0.3">
      <c r="A160" s="2">
        <v>42600</v>
      </c>
      <c r="B160">
        <v>70.319999999999993</v>
      </c>
    </row>
    <row r="161" spans="1:2" x14ac:dyDescent="0.3">
      <c r="A161" s="2">
        <v>42601</v>
      </c>
      <c r="B161">
        <v>70.440002000000007</v>
      </c>
    </row>
    <row r="162" spans="1:2" x14ac:dyDescent="0.3">
      <c r="A162" s="2">
        <v>42604</v>
      </c>
      <c r="B162">
        <v>70.480002999999996</v>
      </c>
    </row>
    <row r="163" spans="1:2" x14ac:dyDescent="0.3">
      <c r="A163" s="2">
        <v>42605</v>
      </c>
      <c r="B163">
        <v>70.559997999999993</v>
      </c>
    </row>
    <row r="164" spans="1:2" x14ac:dyDescent="0.3">
      <c r="A164" s="2">
        <v>42606</v>
      </c>
      <c r="B164">
        <v>70.279999000000004</v>
      </c>
    </row>
    <row r="165" spans="1:2" x14ac:dyDescent="0.3">
      <c r="A165" s="2">
        <v>42607</v>
      </c>
      <c r="B165">
        <v>70.620002999999997</v>
      </c>
    </row>
    <row r="166" spans="1:2" x14ac:dyDescent="0.3">
      <c r="A166" s="2">
        <v>42608</v>
      </c>
      <c r="B166">
        <v>70.489998</v>
      </c>
    </row>
    <row r="167" spans="1:2" x14ac:dyDescent="0.3">
      <c r="A167" s="2">
        <v>42611</v>
      </c>
      <c r="B167">
        <v>71.099997999999999</v>
      </c>
    </row>
    <row r="168" spans="1:2" x14ac:dyDescent="0.3">
      <c r="A168" s="2">
        <v>42612</v>
      </c>
      <c r="B168">
        <v>71.339995999999999</v>
      </c>
    </row>
    <row r="169" spans="1:2" x14ac:dyDescent="0.3">
      <c r="A169" s="2">
        <v>42613</v>
      </c>
      <c r="B169">
        <v>71.209998999999996</v>
      </c>
    </row>
    <row r="170" spans="1:2" x14ac:dyDescent="0.3">
      <c r="A170" s="2">
        <v>42614</v>
      </c>
      <c r="B170">
        <v>71.639999000000003</v>
      </c>
    </row>
    <row r="171" spans="1:2" x14ac:dyDescent="0.3">
      <c r="A171" s="2"/>
    </row>
    <row r="172" spans="1:2" x14ac:dyDescent="0.3">
      <c r="A172" s="2"/>
    </row>
    <row r="173" spans="1:2" x14ac:dyDescent="0.3">
      <c r="A17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opLeftCell="D1" workbookViewId="0">
      <selection activeCell="G1" sqref="G1"/>
    </sheetView>
  </sheetViews>
  <sheetFormatPr defaultRowHeight="14.4" x14ac:dyDescent="0.3"/>
  <cols>
    <col min="1" max="1" width="9.88671875" style="1" customWidth="1"/>
  </cols>
  <sheetData>
    <row r="1" spans="1:12" x14ac:dyDescent="0.3">
      <c r="A1" s="1" t="s">
        <v>0</v>
      </c>
      <c r="B1" t="s">
        <v>1</v>
      </c>
      <c r="E1" t="s">
        <v>8</v>
      </c>
      <c r="H1" t="s">
        <v>2</v>
      </c>
      <c r="I1" t="s">
        <v>3</v>
      </c>
      <c r="K1" t="s">
        <v>2</v>
      </c>
      <c r="L1" t="s">
        <v>7</v>
      </c>
    </row>
    <row r="2" spans="1:12" x14ac:dyDescent="0.3">
      <c r="A2" s="2">
        <v>42373</v>
      </c>
      <c r="B2">
        <v>56.046013000000002</v>
      </c>
      <c r="C2">
        <v>1</v>
      </c>
      <c r="E2">
        <f>B2+C2</f>
        <v>57.046013000000002</v>
      </c>
      <c r="H2" s="3">
        <f>AVERAGE(E2:E19)</f>
        <v>58.475900666666661</v>
      </c>
      <c r="I2" s="3">
        <f>_xlfn.STDEV.S(E2:E19)</f>
        <v>1.2383072532005845</v>
      </c>
      <c r="K2" s="3">
        <f>AVERAGE(E2:E19)</f>
        <v>58.475900666666661</v>
      </c>
      <c r="L2" s="3">
        <f>K2+_xlfn.STDEV.S(E2:E19)</f>
        <v>59.714207919867242</v>
      </c>
    </row>
    <row r="3" spans="1:12" x14ac:dyDescent="0.3">
      <c r="A3" s="2">
        <v>42374</v>
      </c>
      <c r="B3">
        <v>56.898499999999999</v>
      </c>
      <c r="C3">
        <f>C2+0.1</f>
        <v>1.1000000000000001</v>
      </c>
      <c r="E3">
        <f t="shared" ref="E3:E66" si="0">B3+C3</f>
        <v>57.9985</v>
      </c>
      <c r="H3" s="3">
        <f>AVERAGE(E20:E37)</f>
        <v>64.863245833333337</v>
      </c>
      <c r="I3" s="3">
        <f>_xlfn.STDEV.S(E20:E37)</f>
        <v>1.6638742291875246</v>
      </c>
      <c r="K3" s="3">
        <f>AVERAGE(E20:E37)</f>
        <v>64.863245833333337</v>
      </c>
      <c r="L3" s="3">
        <f>K3+_xlfn.STDEV.S(E20:E37)</f>
        <v>66.527120062520865</v>
      </c>
    </row>
    <row r="4" spans="1:12" x14ac:dyDescent="0.3">
      <c r="A4" s="2">
        <v>42375</v>
      </c>
      <c r="B4">
        <v>56.729982999999997</v>
      </c>
      <c r="C4">
        <f t="shared" ref="C4:C67" si="1">C3+0.1</f>
        <v>1.2000000000000002</v>
      </c>
      <c r="E4">
        <f t="shared" si="0"/>
        <v>57.929983</v>
      </c>
      <c r="H4" s="3">
        <f>AVERAGE(E38:E55)</f>
        <v>70.053342222222199</v>
      </c>
      <c r="I4" s="3">
        <f>_xlfn.STDEV.S(E38:E55)</f>
        <v>1.5104830389845683</v>
      </c>
      <c r="K4" s="3">
        <f>AVERAGE(E38:E55)</f>
        <v>70.053342222222199</v>
      </c>
      <c r="L4" s="3">
        <f>K4+_xlfn.STDEV.S(E38:E55)</f>
        <v>71.563825261206773</v>
      </c>
    </row>
    <row r="5" spans="1:12" x14ac:dyDescent="0.3">
      <c r="A5" s="2">
        <v>42376</v>
      </c>
      <c r="B5">
        <v>56.601118</v>
      </c>
      <c r="C5">
        <f t="shared" si="1"/>
        <v>1.3000000000000003</v>
      </c>
      <c r="E5">
        <f t="shared" si="0"/>
        <v>57.901117999999997</v>
      </c>
      <c r="H5" s="3">
        <f>AVERAGE(E56:E73)</f>
        <v>71.700036944444435</v>
      </c>
      <c r="I5" s="3">
        <f>_xlfn.STDEV.S(E56:E73)</f>
        <v>0.71200827790094501</v>
      </c>
      <c r="K5" s="3">
        <f>AVERAGE(E56:E73)</f>
        <v>71.700036944444435</v>
      </c>
      <c r="L5" s="3">
        <f>K5+_xlfn.STDEV.S(E56:E73)</f>
        <v>72.412045222345384</v>
      </c>
    </row>
    <row r="6" spans="1:12" x14ac:dyDescent="0.3">
      <c r="A6" s="2">
        <v>42377</v>
      </c>
      <c r="B6">
        <v>55.322391000000003</v>
      </c>
      <c r="C6">
        <f t="shared" si="1"/>
        <v>1.4000000000000004</v>
      </c>
      <c r="E6">
        <f t="shared" si="0"/>
        <v>56.722391000000002</v>
      </c>
      <c r="H6" s="3">
        <f>AVERAGE(E74:E91)</f>
        <v>72.365105722222211</v>
      </c>
      <c r="I6" s="3">
        <f>_xlfn.STDEV.S(E74:E91)</f>
        <v>0.89510143760567273</v>
      </c>
      <c r="K6" s="3">
        <f>AVERAGE(E74:E91)</f>
        <v>72.365105722222211</v>
      </c>
      <c r="L6" s="3">
        <f>K6+_xlfn.STDEV.S(E74:E91)</f>
        <v>73.260207159827885</v>
      </c>
    </row>
    <row r="7" spans="1:12" x14ac:dyDescent="0.3">
      <c r="A7" s="2">
        <v>42380</v>
      </c>
      <c r="B7">
        <v>56.779544999999999</v>
      </c>
      <c r="C7">
        <f t="shared" si="1"/>
        <v>1.5000000000000004</v>
      </c>
      <c r="E7">
        <f t="shared" si="0"/>
        <v>58.279544999999999</v>
      </c>
      <c r="H7" s="3">
        <f>AVERAGE(E92:E109)</f>
        <v>76.146349111111093</v>
      </c>
      <c r="I7" s="3">
        <f>_xlfn.STDEV.S(E92:E109)</f>
        <v>3.6663466029543037</v>
      </c>
      <c r="K7" s="3">
        <f>AVERAGE(E92:E109)</f>
        <v>76.146349111111093</v>
      </c>
      <c r="L7" s="3">
        <f>K7+_xlfn.STDEV.S(E92:E109)</f>
        <v>79.812695714065399</v>
      </c>
    </row>
    <row r="8" spans="1:12" x14ac:dyDescent="0.3">
      <c r="A8" s="2">
        <v>42381</v>
      </c>
      <c r="B8">
        <v>57.076926999999998</v>
      </c>
      <c r="C8">
        <f t="shared" si="1"/>
        <v>1.6000000000000005</v>
      </c>
      <c r="E8">
        <f t="shared" si="0"/>
        <v>58.676926999999999</v>
      </c>
      <c r="H8" s="3">
        <f>AVERAGE(E110:E127)</f>
        <v>75.269444666666629</v>
      </c>
      <c r="I8" s="3">
        <f>_xlfn.STDEV.S(E110:E127)</f>
        <v>3.6644428655179526</v>
      </c>
      <c r="K8" s="3">
        <f>AVERAGE(E110:E127)</f>
        <v>75.269444666666629</v>
      </c>
      <c r="L8" s="3">
        <f>K8+_xlfn.STDEV.S(E110:E127)</f>
        <v>78.933887532184585</v>
      </c>
    </row>
    <row r="9" spans="1:12" x14ac:dyDescent="0.3">
      <c r="A9" s="2">
        <v>42382</v>
      </c>
      <c r="B9">
        <v>55.243088</v>
      </c>
      <c r="C9">
        <f t="shared" si="1"/>
        <v>1.7000000000000006</v>
      </c>
      <c r="E9">
        <f t="shared" si="0"/>
        <v>56.943088000000003</v>
      </c>
      <c r="H9" s="3">
        <f>AVERAGE(E128:E135)</f>
        <v>81.501248499999974</v>
      </c>
      <c r="I9" s="3">
        <f>_xlfn.STDEV.S(E128:E135)</f>
        <v>3.831547646839927</v>
      </c>
      <c r="K9" s="3">
        <f>AVERAGE(E128:E135)</f>
        <v>81.501248499999974</v>
      </c>
      <c r="L9" s="3">
        <f>K9+_xlfn.STDEV.S(E128:E135)</f>
        <v>85.332796146839897</v>
      </c>
    </row>
    <row r="10" spans="1:12" x14ac:dyDescent="0.3">
      <c r="A10" s="2">
        <v>42383</v>
      </c>
      <c r="B10">
        <v>56.987712999999999</v>
      </c>
      <c r="C10">
        <f t="shared" si="1"/>
        <v>1.8000000000000007</v>
      </c>
      <c r="E10">
        <f t="shared" si="0"/>
        <v>58.787712999999997</v>
      </c>
      <c r="H10" s="3">
        <f>AVERAGE(E136:E152)</f>
        <v>84.597058764705849</v>
      </c>
      <c r="I10" s="3">
        <f>_xlfn.STDEV.S(E136:E152)</f>
        <v>4.1757013046864584</v>
      </c>
      <c r="K10" s="3">
        <f>AVERAGE(E136:E152)</f>
        <v>84.597058764705849</v>
      </c>
      <c r="L10" s="3">
        <f>K10+_xlfn.STDEV.S(E136:E152)</f>
        <v>88.772760069392305</v>
      </c>
    </row>
    <row r="11" spans="1:12" x14ac:dyDescent="0.3">
      <c r="A11" s="2">
        <v>42384</v>
      </c>
      <c r="B11">
        <v>55.996450000000003</v>
      </c>
      <c r="C11">
        <f t="shared" si="1"/>
        <v>1.9000000000000008</v>
      </c>
      <c r="E11">
        <f t="shared" si="0"/>
        <v>57.896450000000002</v>
      </c>
      <c r="H11" s="3">
        <f>AVERAGE(E153:E170)</f>
        <v>88.716110722222197</v>
      </c>
      <c r="I11" s="3">
        <f>_xlfn.STDEV.S(E153:E170)</f>
        <v>4.3318299285189772</v>
      </c>
      <c r="K11" s="3">
        <f>AVERAGE(E153:E170)</f>
        <v>88.716110722222197</v>
      </c>
      <c r="L11" s="3">
        <f>K11+_xlfn.STDEV.S(E153:E170)</f>
        <v>93.047940650741168</v>
      </c>
    </row>
    <row r="12" spans="1:12" x14ac:dyDescent="0.3">
      <c r="A12" s="2">
        <v>42388</v>
      </c>
      <c r="B12">
        <v>56.967888000000002</v>
      </c>
      <c r="C12">
        <f t="shared" si="1"/>
        <v>2.0000000000000009</v>
      </c>
      <c r="E12">
        <f t="shared" si="0"/>
        <v>58.967888000000002</v>
      </c>
    </row>
    <row r="13" spans="1:12" x14ac:dyDescent="0.3">
      <c r="A13" s="2">
        <v>42389</v>
      </c>
      <c r="B13">
        <v>55.808107999999997</v>
      </c>
      <c r="C13">
        <f t="shared" si="1"/>
        <v>2.100000000000001</v>
      </c>
      <c r="E13">
        <f t="shared" si="0"/>
        <v>57.908107999999999</v>
      </c>
      <c r="G13" t="s">
        <v>6</v>
      </c>
      <c r="H13">
        <f>MIN(H2:H11)</f>
        <v>58.475900666666661</v>
      </c>
      <c r="I13">
        <f>MIN(I2:I11)</f>
        <v>0.71200827790094501</v>
      </c>
      <c r="K13">
        <f>MIN(K2:K11)</f>
        <v>58.475900666666661</v>
      </c>
      <c r="L13">
        <f>MIN(L2:L11)</f>
        <v>59.714207919867242</v>
      </c>
    </row>
    <row r="14" spans="1:12" x14ac:dyDescent="0.3">
      <c r="A14" s="2">
        <v>42390</v>
      </c>
      <c r="B14">
        <v>55.292650999999999</v>
      </c>
      <c r="C14">
        <f t="shared" si="1"/>
        <v>2.2000000000000011</v>
      </c>
      <c r="E14">
        <f t="shared" si="0"/>
        <v>57.492651000000002</v>
      </c>
      <c r="G14" t="s">
        <v>5</v>
      </c>
      <c r="H14">
        <f>MAX(H2:H11)</f>
        <v>88.716110722222197</v>
      </c>
      <c r="I14">
        <f>MAX(I2:I11)</f>
        <v>4.3318299285189772</v>
      </c>
      <c r="K14">
        <f>MAX(K2:K11)</f>
        <v>88.716110722222197</v>
      </c>
      <c r="L14">
        <f>MAX(L2:L11)</f>
        <v>93.047940650741168</v>
      </c>
    </row>
    <row r="15" spans="1:12" x14ac:dyDescent="0.3">
      <c r="A15" s="2">
        <v>42391</v>
      </c>
      <c r="B15">
        <v>57.225614</v>
      </c>
      <c r="C15">
        <f t="shared" si="1"/>
        <v>2.3000000000000012</v>
      </c>
      <c r="E15">
        <f t="shared" si="0"/>
        <v>59.525614000000004</v>
      </c>
      <c r="G15" t="s">
        <v>4</v>
      </c>
      <c r="H15">
        <f>MAX(H2:H11)-MIN(H2:H11)</f>
        <v>30.240210055555536</v>
      </c>
      <c r="I15">
        <f>MAX(I2:I11)-MIN(I2:I11)</f>
        <v>3.6198216506180323</v>
      </c>
      <c r="K15">
        <f>MAX(K2:K11)-MIN(K2:K11)</f>
        <v>30.240210055555536</v>
      </c>
      <c r="L15">
        <f>MAX(L2:L11)-MIN(L2:L11)</f>
        <v>33.333732730873926</v>
      </c>
    </row>
    <row r="16" spans="1:12" x14ac:dyDescent="0.3">
      <c r="A16" s="2">
        <v>42394</v>
      </c>
      <c r="B16">
        <v>56.105485999999999</v>
      </c>
      <c r="C16">
        <f t="shared" si="1"/>
        <v>2.4000000000000012</v>
      </c>
      <c r="E16">
        <f t="shared" si="0"/>
        <v>58.505485999999998</v>
      </c>
    </row>
    <row r="17" spans="1:5" x14ac:dyDescent="0.3">
      <c r="A17" s="2">
        <v>42395</v>
      </c>
      <c r="B17">
        <v>58.018624000000003</v>
      </c>
      <c r="C17">
        <f t="shared" si="1"/>
        <v>2.5000000000000013</v>
      </c>
      <c r="E17">
        <f t="shared" si="0"/>
        <v>60.518624000000003</v>
      </c>
    </row>
    <row r="18" spans="1:5" x14ac:dyDescent="0.3">
      <c r="A18" s="2">
        <v>42396</v>
      </c>
      <c r="B18">
        <v>57.790633999999997</v>
      </c>
      <c r="C18">
        <f t="shared" si="1"/>
        <v>2.6000000000000014</v>
      </c>
      <c r="E18">
        <f t="shared" si="0"/>
        <v>60.390633999999999</v>
      </c>
    </row>
    <row r="19" spans="1:5" x14ac:dyDescent="0.3">
      <c r="A19" s="2">
        <v>42397</v>
      </c>
      <c r="B19">
        <v>58.375478999999999</v>
      </c>
      <c r="C19">
        <f t="shared" si="1"/>
        <v>2.7000000000000015</v>
      </c>
      <c r="E19">
        <f t="shared" si="0"/>
        <v>61.075479000000001</v>
      </c>
    </row>
    <row r="20" spans="1:5" x14ac:dyDescent="0.3">
      <c r="A20" s="2">
        <v>42398</v>
      </c>
      <c r="B20">
        <v>61.458308000000002</v>
      </c>
      <c r="C20">
        <f t="shared" si="1"/>
        <v>2.8000000000000016</v>
      </c>
      <c r="E20">
        <f t="shared" si="0"/>
        <v>64.258308</v>
      </c>
    </row>
    <row r="21" spans="1:5" x14ac:dyDescent="0.3">
      <c r="A21" s="2">
        <v>42401</v>
      </c>
      <c r="B21">
        <v>61.200581</v>
      </c>
      <c r="C21">
        <f t="shared" si="1"/>
        <v>2.9000000000000017</v>
      </c>
      <c r="E21">
        <f t="shared" si="0"/>
        <v>64.100581000000005</v>
      </c>
    </row>
    <row r="22" spans="1:5" x14ac:dyDescent="0.3">
      <c r="A22" s="2">
        <v>42402</v>
      </c>
      <c r="B22">
        <v>61.775511999999999</v>
      </c>
      <c r="C22">
        <f t="shared" si="1"/>
        <v>3.0000000000000018</v>
      </c>
      <c r="E22">
        <f t="shared" si="0"/>
        <v>64.775512000000006</v>
      </c>
    </row>
    <row r="23" spans="1:5" x14ac:dyDescent="0.3">
      <c r="A23" s="2">
        <v>42403</v>
      </c>
      <c r="B23">
        <v>61.061801000000003</v>
      </c>
      <c r="C23">
        <f t="shared" si="1"/>
        <v>3.1000000000000019</v>
      </c>
      <c r="E23">
        <f t="shared" si="0"/>
        <v>64.161801000000011</v>
      </c>
    </row>
    <row r="24" spans="1:5" x14ac:dyDescent="0.3">
      <c r="A24" s="2">
        <v>42404</v>
      </c>
      <c r="B24">
        <v>59.327091000000003</v>
      </c>
      <c r="C24">
        <f t="shared" si="1"/>
        <v>3.200000000000002</v>
      </c>
      <c r="E24">
        <f t="shared" si="0"/>
        <v>62.527091000000006</v>
      </c>
    </row>
    <row r="25" spans="1:5" x14ac:dyDescent="0.3">
      <c r="A25" s="2">
        <v>42405</v>
      </c>
      <c r="B25">
        <v>58.881025999999999</v>
      </c>
      <c r="C25">
        <f t="shared" si="1"/>
        <v>3.300000000000002</v>
      </c>
      <c r="E25">
        <f t="shared" si="0"/>
        <v>62.181026000000003</v>
      </c>
    </row>
    <row r="26" spans="1:5" x14ac:dyDescent="0.3">
      <c r="A26" s="2">
        <v>42408</v>
      </c>
      <c r="B26">
        <v>59.683945999999999</v>
      </c>
      <c r="C26">
        <f t="shared" si="1"/>
        <v>3.4000000000000021</v>
      </c>
      <c r="E26">
        <f t="shared" si="0"/>
        <v>63.083945999999997</v>
      </c>
    </row>
    <row r="27" spans="1:5" x14ac:dyDescent="0.3">
      <c r="A27" s="2">
        <v>42409</v>
      </c>
      <c r="B27">
        <v>60.952764999999999</v>
      </c>
      <c r="C27">
        <f t="shared" si="1"/>
        <v>3.5000000000000022</v>
      </c>
      <c r="E27">
        <f t="shared" si="0"/>
        <v>64.452764999999999</v>
      </c>
    </row>
    <row r="28" spans="1:5" x14ac:dyDescent="0.3">
      <c r="A28" s="2">
        <v>42410</v>
      </c>
      <c r="B28">
        <v>60.348094000000003</v>
      </c>
      <c r="C28">
        <f t="shared" si="1"/>
        <v>3.6000000000000023</v>
      </c>
      <c r="E28">
        <f t="shared" si="0"/>
        <v>63.948094000000005</v>
      </c>
    </row>
    <row r="29" spans="1:5" x14ac:dyDescent="0.3">
      <c r="A29" s="2">
        <v>42411</v>
      </c>
      <c r="B29">
        <v>59.446044999999998</v>
      </c>
      <c r="C29">
        <f t="shared" si="1"/>
        <v>3.7000000000000024</v>
      </c>
      <c r="E29">
        <f t="shared" si="0"/>
        <v>63.146045000000001</v>
      </c>
    </row>
    <row r="30" spans="1:5" x14ac:dyDescent="0.3">
      <c r="A30" s="2">
        <v>42412</v>
      </c>
      <c r="B30">
        <v>60.774338</v>
      </c>
      <c r="C30">
        <f t="shared" si="1"/>
        <v>3.8000000000000025</v>
      </c>
      <c r="E30">
        <f t="shared" si="0"/>
        <v>64.574337999999997</v>
      </c>
    </row>
    <row r="31" spans="1:5" x14ac:dyDescent="0.3">
      <c r="A31" s="2">
        <v>42416</v>
      </c>
      <c r="B31">
        <v>61.121277999999997</v>
      </c>
      <c r="C31">
        <f t="shared" si="1"/>
        <v>3.9000000000000026</v>
      </c>
      <c r="E31">
        <f t="shared" si="0"/>
        <v>65.021277999999995</v>
      </c>
    </row>
    <row r="32" spans="1:5" x14ac:dyDescent="0.3">
      <c r="A32" s="2">
        <v>42417</v>
      </c>
      <c r="B32">
        <v>62.40992</v>
      </c>
      <c r="C32">
        <f t="shared" si="1"/>
        <v>4.0000000000000027</v>
      </c>
      <c r="E32">
        <f t="shared" si="0"/>
        <v>66.40992</v>
      </c>
    </row>
    <row r="33" spans="1:5" x14ac:dyDescent="0.3">
      <c r="A33" s="2">
        <v>42418</v>
      </c>
      <c r="B33">
        <v>62.330621000000001</v>
      </c>
      <c r="C33">
        <f t="shared" si="1"/>
        <v>4.1000000000000023</v>
      </c>
      <c r="E33">
        <f t="shared" si="0"/>
        <v>66.430621000000002</v>
      </c>
    </row>
    <row r="34" spans="1:5" x14ac:dyDescent="0.3">
      <c r="A34" s="2">
        <v>42419</v>
      </c>
      <c r="B34">
        <v>62.380183000000002</v>
      </c>
      <c r="C34">
        <f t="shared" si="1"/>
        <v>4.200000000000002</v>
      </c>
      <c r="E34">
        <f t="shared" si="0"/>
        <v>66.580183000000005</v>
      </c>
    </row>
    <row r="35" spans="1:5" x14ac:dyDescent="0.3">
      <c r="A35" s="2">
        <v>42422</v>
      </c>
      <c r="B35">
        <v>62.994765000000001</v>
      </c>
      <c r="C35">
        <f t="shared" si="1"/>
        <v>4.3000000000000016</v>
      </c>
      <c r="E35">
        <f t="shared" si="0"/>
        <v>67.294764999999998</v>
      </c>
    </row>
    <row r="36" spans="1:5" x14ac:dyDescent="0.3">
      <c r="A36" s="2">
        <v>42423</v>
      </c>
      <c r="B36">
        <v>62.588346999999999</v>
      </c>
      <c r="C36">
        <f t="shared" si="1"/>
        <v>4.4000000000000012</v>
      </c>
      <c r="E36">
        <f t="shared" si="0"/>
        <v>66.988347000000005</v>
      </c>
    </row>
    <row r="37" spans="1:5" x14ac:dyDescent="0.3">
      <c r="A37" s="2">
        <v>42424</v>
      </c>
      <c r="B37">
        <v>63.103803999999997</v>
      </c>
      <c r="C37">
        <f t="shared" si="1"/>
        <v>4.5000000000000009</v>
      </c>
      <c r="E37">
        <f t="shared" si="0"/>
        <v>67.603803999999997</v>
      </c>
    </row>
    <row r="38" spans="1:5" x14ac:dyDescent="0.3">
      <c r="A38" s="2">
        <v>42425</v>
      </c>
      <c r="B38">
        <v>63.946379999999998</v>
      </c>
      <c r="C38">
        <f t="shared" si="1"/>
        <v>4.6000000000000005</v>
      </c>
      <c r="E38">
        <f t="shared" si="0"/>
        <v>68.546379999999999</v>
      </c>
    </row>
    <row r="39" spans="1:5" x14ac:dyDescent="0.3">
      <c r="A39" s="2">
        <v>42426</v>
      </c>
      <c r="B39">
        <v>63.292143000000003</v>
      </c>
      <c r="C39">
        <f t="shared" si="1"/>
        <v>4.7</v>
      </c>
      <c r="E39">
        <f t="shared" si="0"/>
        <v>67.992142999999999</v>
      </c>
    </row>
    <row r="40" spans="1:5" x14ac:dyDescent="0.3">
      <c r="A40" s="2">
        <v>42429</v>
      </c>
      <c r="B40">
        <v>62.737037999999998</v>
      </c>
      <c r="C40">
        <f t="shared" si="1"/>
        <v>4.8</v>
      </c>
      <c r="E40">
        <f t="shared" si="0"/>
        <v>67.537037999999995</v>
      </c>
    </row>
    <row r="41" spans="1:5" x14ac:dyDescent="0.3">
      <c r="A41" s="2">
        <v>42430</v>
      </c>
      <c r="B41">
        <v>63.708472</v>
      </c>
      <c r="C41">
        <f t="shared" si="1"/>
        <v>4.8999999999999995</v>
      </c>
      <c r="E41">
        <f t="shared" si="0"/>
        <v>68.608472000000006</v>
      </c>
    </row>
    <row r="42" spans="1:5" x14ac:dyDescent="0.3">
      <c r="A42" s="2">
        <v>42431</v>
      </c>
      <c r="B42">
        <v>63.926551000000003</v>
      </c>
      <c r="C42">
        <f t="shared" si="1"/>
        <v>4.9999999999999991</v>
      </c>
      <c r="E42">
        <f t="shared" si="0"/>
        <v>68.926551000000003</v>
      </c>
    </row>
    <row r="43" spans="1:5" x14ac:dyDescent="0.3">
      <c r="A43" s="2">
        <v>42432</v>
      </c>
      <c r="B43">
        <v>64.630347</v>
      </c>
      <c r="C43">
        <f t="shared" si="1"/>
        <v>5.0999999999999988</v>
      </c>
      <c r="E43">
        <f t="shared" si="0"/>
        <v>69.730346999999995</v>
      </c>
    </row>
    <row r="44" spans="1:5" x14ac:dyDescent="0.3">
      <c r="A44" s="2">
        <v>42433</v>
      </c>
      <c r="B44">
        <v>64.372624000000002</v>
      </c>
      <c r="C44">
        <f t="shared" si="1"/>
        <v>5.1999999999999984</v>
      </c>
      <c r="E44">
        <f t="shared" si="0"/>
        <v>69.572624000000005</v>
      </c>
    </row>
    <row r="45" spans="1:5" x14ac:dyDescent="0.3">
      <c r="A45" s="2">
        <v>42436</v>
      </c>
      <c r="B45">
        <v>63.678735000000003</v>
      </c>
      <c r="C45">
        <f t="shared" si="1"/>
        <v>5.299999999999998</v>
      </c>
      <c r="E45">
        <f t="shared" si="0"/>
        <v>68.978735</v>
      </c>
    </row>
    <row r="46" spans="1:5" x14ac:dyDescent="0.3">
      <c r="A46" s="2">
        <v>42437</v>
      </c>
      <c r="B46">
        <v>64.303235999999998</v>
      </c>
      <c r="C46">
        <f t="shared" si="1"/>
        <v>5.3999999999999977</v>
      </c>
      <c r="E46">
        <f t="shared" si="0"/>
        <v>69.70323599999999</v>
      </c>
    </row>
    <row r="47" spans="1:5" x14ac:dyDescent="0.3">
      <c r="A47" s="2">
        <v>42438</v>
      </c>
      <c r="B47">
        <v>64.798867000000001</v>
      </c>
      <c r="C47">
        <f t="shared" si="1"/>
        <v>5.4999999999999973</v>
      </c>
      <c r="E47">
        <f t="shared" si="0"/>
        <v>70.298867000000001</v>
      </c>
    </row>
    <row r="48" spans="1:5" x14ac:dyDescent="0.3">
      <c r="A48" s="2">
        <v>42439</v>
      </c>
      <c r="B48">
        <v>64.649604999999994</v>
      </c>
      <c r="C48">
        <f t="shared" si="1"/>
        <v>5.599999999999997</v>
      </c>
      <c r="E48">
        <f t="shared" si="0"/>
        <v>70.249604999999988</v>
      </c>
    </row>
    <row r="49" spans="1:5" x14ac:dyDescent="0.3">
      <c r="A49" s="2">
        <v>42440</v>
      </c>
      <c r="B49">
        <v>65.654625999999993</v>
      </c>
      <c r="C49">
        <f t="shared" si="1"/>
        <v>5.6999999999999966</v>
      </c>
      <c r="E49">
        <f t="shared" si="0"/>
        <v>71.354625999999996</v>
      </c>
    </row>
    <row r="50" spans="1:5" x14ac:dyDescent="0.3">
      <c r="A50" s="2">
        <v>42443</v>
      </c>
      <c r="B50">
        <v>66.500433000000001</v>
      </c>
      <c r="C50">
        <f t="shared" si="1"/>
        <v>5.7999999999999963</v>
      </c>
      <c r="E50">
        <f t="shared" si="0"/>
        <v>72.300432999999998</v>
      </c>
    </row>
    <row r="51" spans="1:5" x14ac:dyDescent="0.3">
      <c r="A51" s="2">
        <v>42444</v>
      </c>
      <c r="B51">
        <v>66.709396999999996</v>
      </c>
      <c r="C51">
        <f t="shared" si="1"/>
        <v>5.8999999999999959</v>
      </c>
      <c r="E51">
        <f t="shared" si="0"/>
        <v>72.609396999999987</v>
      </c>
    </row>
    <row r="52" spans="1:5" x14ac:dyDescent="0.3">
      <c r="A52" s="2">
        <v>42445</v>
      </c>
      <c r="B52">
        <v>66.281516999999994</v>
      </c>
      <c r="C52">
        <f t="shared" si="1"/>
        <v>5.9999999999999956</v>
      </c>
      <c r="E52">
        <f t="shared" si="0"/>
        <v>72.281516999999994</v>
      </c>
    </row>
    <row r="53" spans="1:5" x14ac:dyDescent="0.3">
      <c r="A53" s="2">
        <v>42446</v>
      </c>
      <c r="B53">
        <v>65.525262999999995</v>
      </c>
      <c r="C53">
        <f t="shared" si="1"/>
        <v>6.0999999999999952</v>
      </c>
      <c r="E53">
        <f t="shared" si="0"/>
        <v>71.62526299999999</v>
      </c>
    </row>
    <row r="54" spans="1:5" x14ac:dyDescent="0.3">
      <c r="A54" s="2">
        <v>42447</v>
      </c>
      <c r="B54">
        <v>64.191873999999999</v>
      </c>
      <c r="C54">
        <f t="shared" si="1"/>
        <v>6.1999999999999948</v>
      </c>
      <c r="E54">
        <f t="shared" si="0"/>
        <v>70.391873999999987</v>
      </c>
    </row>
    <row r="55" spans="1:5" x14ac:dyDescent="0.3">
      <c r="A55" s="2">
        <v>42450</v>
      </c>
      <c r="B55">
        <v>63.953052</v>
      </c>
      <c r="C55">
        <f t="shared" si="1"/>
        <v>6.2999999999999945</v>
      </c>
      <c r="E55">
        <f t="shared" si="0"/>
        <v>70.253051999999997</v>
      </c>
    </row>
    <row r="56" spans="1:5" x14ac:dyDescent="0.3">
      <c r="A56" s="2">
        <v>42451</v>
      </c>
      <c r="B56">
        <v>65.097382999999994</v>
      </c>
      <c r="C56">
        <f t="shared" si="1"/>
        <v>6.3999999999999941</v>
      </c>
      <c r="E56">
        <f t="shared" si="0"/>
        <v>71.497382999999985</v>
      </c>
    </row>
    <row r="57" spans="1:5" x14ac:dyDescent="0.3">
      <c r="A57" s="2">
        <v>42452</v>
      </c>
      <c r="B57">
        <v>65.316299000000001</v>
      </c>
      <c r="C57">
        <f t="shared" si="1"/>
        <v>6.4999999999999938</v>
      </c>
      <c r="E57">
        <f t="shared" si="0"/>
        <v>71.816299000000001</v>
      </c>
    </row>
    <row r="58" spans="1:5" x14ac:dyDescent="0.3">
      <c r="A58" s="2">
        <v>42453</v>
      </c>
      <c r="B58">
        <v>63.704284999999999</v>
      </c>
      <c r="C58">
        <f t="shared" si="1"/>
        <v>6.5999999999999934</v>
      </c>
      <c r="E58">
        <f t="shared" si="0"/>
        <v>70.304284999999993</v>
      </c>
    </row>
    <row r="59" spans="1:5" x14ac:dyDescent="0.3">
      <c r="A59" s="2">
        <v>42457</v>
      </c>
      <c r="B59">
        <v>64.361034000000004</v>
      </c>
      <c r="C59">
        <f t="shared" si="1"/>
        <v>6.6999999999999931</v>
      </c>
      <c r="E59">
        <f t="shared" si="0"/>
        <v>71.061033999999992</v>
      </c>
    </row>
    <row r="60" spans="1:5" x14ac:dyDescent="0.3">
      <c r="A60" s="2">
        <v>42458</v>
      </c>
      <c r="B60">
        <v>65.246645000000001</v>
      </c>
      <c r="C60">
        <f t="shared" si="1"/>
        <v>6.7999999999999927</v>
      </c>
      <c r="E60">
        <f t="shared" si="0"/>
        <v>72.046644999999998</v>
      </c>
    </row>
    <row r="61" spans="1:5" x14ac:dyDescent="0.3">
      <c r="A61" s="2">
        <v>42459</v>
      </c>
      <c r="B61">
        <v>64.848616000000007</v>
      </c>
      <c r="C61">
        <f t="shared" si="1"/>
        <v>6.8999999999999924</v>
      </c>
      <c r="E61">
        <f t="shared" si="0"/>
        <v>71.748615999999998</v>
      </c>
    </row>
    <row r="62" spans="1:5" x14ac:dyDescent="0.3">
      <c r="A62" s="2">
        <v>42460</v>
      </c>
      <c r="B62">
        <v>66.052648000000005</v>
      </c>
      <c r="C62">
        <f t="shared" si="1"/>
        <v>6.999999999999992</v>
      </c>
      <c r="E62">
        <f t="shared" si="0"/>
        <v>73.052647999999991</v>
      </c>
    </row>
    <row r="63" spans="1:5" x14ac:dyDescent="0.3">
      <c r="A63" s="2">
        <v>42461</v>
      </c>
      <c r="B63">
        <v>65.764077</v>
      </c>
      <c r="C63">
        <f t="shared" si="1"/>
        <v>7.0999999999999917</v>
      </c>
      <c r="E63">
        <f t="shared" si="0"/>
        <v>72.864076999999995</v>
      </c>
    </row>
    <row r="64" spans="1:5" x14ac:dyDescent="0.3">
      <c r="A64" s="2">
        <v>42464</v>
      </c>
      <c r="B64">
        <v>65.226746000000006</v>
      </c>
      <c r="C64">
        <f t="shared" si="1"/>
        <v>7.1999999999999913</v>
      </c>
      <c r="E64">
        <f t="shared" si="0"/>
        <v>72.426745999999994</v>
      </c>
    </row>
    <row r="65" spans="1:5" x14ac:dyDescent="0.3">
      <c r="A65" s="2">
        <v>42465</v>
      </c>
      <c r="B65">
        <v>64.659558000000004</v>
      </c>
      <c r="C65">
        <f t="shared" si="1"/>
        <v>7.2999999999999909</v>
      </c>
      <c r="E65">
        <f t="shared" si="0"/>
        <v>71.959558000000001</v>
      </c>
    </row>
    <row r="66" spans="1:5" x14ac:dyDescent="0.3">
      <c r="A66" s="2">
        <v>42466</v>
      </c>
      <c r="B66">
        <v>64.629699000000002</v>
      </c>
      <c r="C66">
        <f t="shared" si="1"/>
        <v>7.3999999999999906</v>
      </c>
      <c r="E66">
        <f t="shared" si="0"/>
        <v>72.029698999999994</v>
      </c>
    </row>
    <row r="67" spans="1:5" x14ac:dyDescent="0.3">
      <c r="A67" s="2">
        <v>42467</v>
      </c>
      <c r="B67">
        <v>63.943106999999998</v>
      </c>
      <c r="C67">
        <f t="shared" si="1"/>
        <v>7.4999999999999902</v>
      </c>
      <c r="E67">
        <f t="shared" ref="E67:E130" si="2">B67+C67</f>
        <v>71.443106999999983</v>
      </c>
    </row>
    <row r="68" spans="1:5" x14ac:dyDescent="0.3">
      <c r="A68" s="2">
        <v>42468</v>
      </c>
      <c r="B68">
        <v>63.336114999999999</v>
      </c>
      <c r="C68">
        <f t="shared" ref="C68:C131" si="3">C67+0.1</f>
        <v>7.5999999999999899</v>
      </c>
      <c r="E68">
        <f t="shared" si="2"/>
        <v>70.936114999999987</v>
      </c>
    </row>
    <row r="69" spans="1:5" x14ac:dyDescent="0.3">
      <c r="A69" s="2">
        <v>42471</v>
      </c>
      <c r="B69">
        <v>63.963005000000003</v>
      </c>
      <c r="C69">
        <f t="shared" si="3"/>
        <v>7.6999999999999895</v>
      </c>
      <c r="E69">
        <f t="shared" si="2"/>
        <v>71.663004999999998</v>
      </c>
    </row>
    <row r="70" spans="1:5" x14ac:dyDescent="0.3">
      <c r="A70" s="2">
        <v>42472</v>
      </c>
      <c r="B70">
        <v>62.83858</v>
      </c>
      <c r="C70">
        <f t="shared" si="3"/>
        <v>7.7999999999999892</v>
      </c>
      <c r="E70">
        <f t="shared" si="2"/>
        <v>70.63857999999999</v>
      </c>
    </row>
    <row r="71" spans="1:5" x14ac:dyDescent="0.3">
      <c r="A71" s="2">
        <v>42473</v>
      </c>
      <c r="B71">
        <v>63.634635000000003</v>
      </c>
      <c r="C71">
        <f t="shared" si="3"/>
        <v>7.8999999999999888</v>
      </c>
      <c r="E71">
        <f t="shared" si="2"/>
        <v>71.534634999999994</v>
      </c>
    </row>
    <row r="72" spans="1:5" x14ac:dyDescent="0.3">
      <c r="A72" s="2">
        <v>42474</v>
      </c>
      <c r="B72">
        <v>63.356012999999997</v>
      </c>
      <c r="C72">
        <f t="shared" si="3"/>
        <v>7.9999999999999885</v>
      </c>
      <c r="E72">
        <f t="shared" si="2"/>
        <v>71.35601299999999</v>
      </c>
    </row>
    <row r="73" spans="1:5" x14ac:dyDescent="0.3">
      <c r="A73" s="2">
        <v>42475</v>
      </c>
      <c r="B73">
        <v>64.122219999999999</v>
      </c>
      <c r="C73">
        <f t="shared" si="3"/>
        <v>8.099999999999989</v>
      </c>
      <c r="E73">
        <f t="shared" si="2"/>
        <v>72.222219999999993</v>
      </c>
    </row>
    <row r="74" spans="1:5" x14ac:dyDescent="0.3">
      <c r="A74" s="2">
        <v>42478</v>
      </c>
      <c r="B74">
        <v>63.823695999999998</v>
      </c>
      <c r="C74">
        <f t="shared" si="3"/>
        <v>8.1999999999999886</v>
      </c>
      <c r="E74">
        <f t="shared" si="2"/>
        <v>72.023695999999987</v>
      </c>
    </row>
    <row r="75" spans="1:5" x14ac:dyDescent="0.3">
      <c r="A75" s="2">
        <v>42479</v>
      </c>
      <c r="B75">
        <v>63.853546999999999</v>
      </c>
      <c r="C75">
        <f t="shared" si="3"/>
        <v>8.2999999999999883</v>
      </c>
      <c r="E75">
        <f t="shared" si="2"/>
        <v>72.153546999999989</v>
      </c>
    </row>
    <row r="76" spans="1:5" x14ac:dyDescent="0.3">
      <c r="A76" s="2">
        <v>42480</v>
      </c>
      <c r="B76">
        <v>63.813743000000002</v>
      </c>
      <c r="C76">
        <f t="shared" si="3"/>
        <v>8.3999999999999879</v>
      </c>
      <c r="E76">
        <f t="shared" si="2"/>
        <v>72.213742999999994</v>
      </c>
    </row>
    <row r="77" spans="1:5" x14ac:dyDescent="0.3">
      <c r="A77" s="2">
        <v>42481</v>
      </c>
      <c r="B77">
        <v>63.495325999999999</v>
      </c>
      <c r="C77">
        <f t="shared" si="3"/>
        <v>8.4999999999999876</v>
      </c>
      <c r="E77">
        <f t="shared" si="2"/>
        <v>71.995325999999991</v>
      </c>
    </row>
    <row r="78" spans="1:5" x14ac:dyDescent="0.3">
      <c r="A78" s="2">
        <v>42482</v>
      </c>
      <c r="B78">
        <v>63.674438000000002</v>
      </c>
      <c r="C78">
        <f t="shared" si="3"/>
        <v>8.5999999999999872</v>
      </c>
      <c r="E78">
        <f t="shared" si="2"/>
        <v>72.274437999999989</v>
      </c>
    </row>
    <row r="79" spans="1:5" x14ac:dyDescent="0.3">
      <c r="A79" s="2">
        <v>42485</v>
      </c>
      <c r="B79">
        <v>63.853546999999999</v>
      </c>
      <c r="C79">
        <f t="shared" si="3"/>
        <v>8.6999999999999869</v>
      </c>
      <c r="E79">
        <f t="shared" si="2"/>
        <v>72.55354699999998</v>
      </c>
    </row>
    <row r="80" spans="1:5" x14ac:dyDescent="0.3">
      <c r="A80" s="2">
        <v>42486</v>
      </c>
      <c r="B80">
        <v>64.092369000000005</v>
      </c>
      <c r="C80">
        <f t="shared" si="3"/>
        <v>8.7999999999999865</v>
      </c>
      <c r="E80">
        <f t="shared" si="2"/>
        <v>72.892368999999988</v>
      </c>
    </row>
    <row r="81" spans="1:5" x14ac:dyDescent="0.3">
      <c r="A81" s="2">
        <v>42487</v>
      </c>
      <c r="B81">
        <v>63.813743000000002</v>
      </c>
      <c r="C81">
        <f t="shared" si="3"/>
        <v>8.8999999999999861</v>
      </c>
      <c r="E81">
        <f t="shared" si="2"/>
        <v>72.713742999999994</v>
      </c>
    </row>
    <row r="82" spans="1:5" x14ac:dyDescent="0.3">
      <c r="A82" s="2">
        <v>42488</v>
      </c>
      <c r="B82">
        <v>62.55001</v>
      </c>
      <c r="C82">
        <f t="shared" si="3"/>
        <v>8.9999999999999858</v>
      </c>
      <c r="E82">
        <f t="shared" si="2"/>
        <v>71.550009999999986</v>
      </c>
    </row>
    <row r="83" spans="1:5" x14ac:dyDescent="0.3">
      <c r="A83" s="2">
        <v>42489</v>
      </c>
      <c r="B83">
        <v>61.405678999999999</v>
      </c>
      <c r="C83">
        <f t="shared" si="3"/>
        <v>9.0999999999999854</v>
      </c>
      <c r="E83">
        <f t="shared" si="2"/>
        <v>70.505678999999986</v>
      </c>
    </row>
    <row r="84" spans="1:5" x14ac:dyDescent="0.3">
      <c r="A84" s="2">
        <v>42492</v>
      </c>
      <c r="B84">
        <v>62.699268000000004</v>
      </c>
      <c r="C84">
        <f t="shared" si="3"/>
        <v>9.1999999999999851</v>
      </c>
      <c r="E84">
        <f t="shared" si="2"/>
        <v>71.899267999999992</v>
      </c>
    </row>
    <row r="85" spans="1:5" x14ac:dyDescent="0.3">
      <c r="A85" s="2">
        <v>42493</v>
      </c>
      <c r="B85">
        <v>61.962918999999999</v>
      </c>
      <c r="C85">
        <f t="shared" si="3"/>
        <v>9.2999999999999847</v>
      </c>
      <c r="E85">
        <f t="shared" si="2"/>
        <v>71.262918999999982</v>
      </c>
    </row>
    <row r="86" spans="1:5" x14ac:dyDescent="0.3">
      <c r="A86" s="2">
        <v>42494</v>
      </c>
      <c r="B86">
        <v>62.271391999999999</v>
      </c>
      <c r="C86">
        <f t="shared" si="3"/>
        <v>9.3999999999999844</v>
      </c>
      <c r="E86">
        <f t="shared" si="2"/>
        <v>71.671391999999983</v>
      </c>
    </row>
    <row r="87" spans="1:5" x14ac:dyDescent="0.3">
      <c r="A87" s="2">
        <v>42495</v>
      </c>
      <c r="B87">
        <v>62.888333000000003</v>
      </c>
      <c r="C87">
        <f t="shared" si="3"/>
        <v>9.499999999999984</v>
      </c>
      <c r="E87">
        <f t="shared" si="2"/>
        <v>72.388332999999989</v>
      </c>
    </row>
    <row r="88" spans="1:5" x14ac:dyDescent="0.3">
      <c r="A88" s="2">
        <v>42496</v>
      </c>
      <c r="B88">
        <v>63.714238000000002</v>
      </c>
      <c r="C88">
        <f t="shared" si="3"/>
        <v>9.5999999999999837</v>
      </c>
      <c r="E88">
        <f t="shared" si="2"/>
        <v>73.314237999999989</v>
      </c>
    </row>
    <row r="89" spans="1:5" x14ac:dyDescent="0.3">
      <c r="A89" s="2">
        <v>42499</v>
      </c>
      <c r="B89">
        <v>64.181921000000003</v>
      </c>
      <c r="C89">
        <f t="shared" si="3"/>
        <v>9.6999999999999833</v>
      </c>
      <c r="E89">
        <f t="shared" si="2"/>
        <v>73.881920999999991</v>
      </c>
    </row>
    <row r="90" spans="1:5" x14ac:dyDescent="0.3">
      <c r="A90" s="2">
        <v>42500</v>
      </c>
      <c r="B90">
        <v>64.271473999999998</v>
      </c>
      <c r="C90">
        <f t="shared" si="3"/>
        <v>9.7999999999999829</v>
      </c>
      <c r="E90">
        <f t="shared" si="2"/>
        <v>74.071473999999981</v>
      </c>
    </row>
    <row r="91" spans="1:5" x14ac:dyDescent="0.3">
      <c r="A91" s="2">
        <v>42501</v>
      </c>
      <c r="B91">
        <v>63.306260000000002</v>
      </c>
      <c r="C91">
        <f t="shared" si="3"/>
        <v>9.8999999999999826</v>
      </c>
      <c r="E91">
        <f t="shared" si="2"/>
        <v>73.206259999999986</v>
      </c>
    </row>
    <row r="92" spans="1:5" x14ac:dyDescent="0.3">
      <c r="A92" s="2">
        <v>42502</v>
      </c>
      <c r="B92">
        <v>63.863500000000002</v>
      </c>
      <c r="C92">
        <f t="shared" si="3"/>
        <v>9.9999999999999822</v>
      </c>
      <c r="E92">
        <f t="shared" si="2"/>
        <v>73.863499999999988</v>
      </c>
    </row>
    <row r="93" spans="1:5" x14ac:dyDescent="0.3">
      <c r="A93" s="2">
        <v>42503</v>
      </c>
      <c r="B93">
        <v>63.365966</v>
      </c>
      <c r="C93">
        <f t="shared" si="3"/>
        <v>10.099999999999982</v>
      </c>
      <c r="E93">
        <f>B93+C93+8</f>
        <v>81.46596599999998</v>
      </c>
    </row>
    <row r="94" spans="1:5" x14ac:dyDescent="0.3">
      <c r="A94" s="2">
        <v>42506</v>
      </c>
      <c r="B94">
        <v>63.415717999999998</v>
      </c>
      <c r="C94">
        <f t="shared" si="3"/>
        <v>10.199999999999982</v>
      </c>
      <c r="E94">
        <f t="shared" si="2"/>
        <v>73.615717999999987</v>
      </c>
    </row>
    <row r="95" spans="1:5" x14ac:dyDescent="0.3">
      <c r="A95" s="2">
        <v>42507</v>
      </c>
      <c r="B95">
        <v>62.221634999999999</v>
      </c>
      <c r="C95">
        <f t="shared" si="3"/>
        <v>10.299999999999981</v>
      </c>
      <c r="E95">
        <f t="shared" si="2"/>
        <v>72.521634999999975</v>
      </c>
    </row>
    <row r="96" spans="1:5" x14ac:dyDescent="0.3">
      <c r="A96" s="2">
        <v>42508</v>
      </c>
      <c r="B96">
        <v>62.739071000000003</v>
      </c>
      <c r="C96">
        <f t="shared" si="3"/>
        <v>10.399999999999981</v>
      </c>
      <c r="E96">
        <f t="shared" si="2"/>
        <v>73.139070999999987</v>
      </c>
    </row>
    <row r="97" spans="1:5" x14ac:dyDescent="0.3">
      <c r="A97" s="2">
        <v>42509</v>
      </c>
      <c r="B97">
        <v>62.729121999999997</v>
      </c>
      <c r="C97">
        <f t="shared" si="3"/>
        <v>10.49999999999998</v>
      </c>
      <c r="E97">
        <f t="shared" si="2"/>
        <v>73.229121999999975</v>
      </c>
    </row>
    <row r="98" spans="1:5" x14ac:dyDescent="0.3">
      <c r="A98" s="2">
        <v>42510</v>
      </c>
      <c r="B98">
        <v>63.306260000000002</v>
      </c>
      <c r="C98">
        <f t="shared" si="3"/>
        <v>10.59999999999998</v>
      </c>
      <c r="E98">
        <f t="shared" si="2"/>
        <v>73.906259999999975</v>
      </c>
    </row>
    <row r="99" spans="1:5" x14ac:dyDescent="0.3">
      <c r="A99" s="2">
        <v>42513</v>
      </c>
      <c r="B99">
        <v>63.256506999999999</v>
      </c>
      <c r="C99">
        <f t="shared" si="3"/>
        <v>10.69999999999998</v>
      </c>
      <c r="E99">
        <f t="shared" si="2"/>
        <v>73.956506999999974</v>
      </c>
    </row>
    <row r="100" spans="1:5" x14ac:dyDescent="0.3">
      <c r="A100" s="2">
        <v>42514</v>
      </c>
      <c r="B100">
        <v>65.296401000000003</v>
      </c>
      <c r="C100">
        <f t="shared" si="3"/>
        <v>10.799999999999979</v>
      </c>
      <c r="E100">
        <f t="shared" si="2"/>
        <v>76.096400999999986</v>
      </c>
    </row>
    <row r="101" spans="1:5" x14ac:dyDescent="0.3">
      <c r="A101" s="2">
        <v>42515</v>
      </c>
      <c r="B101">
        <v>65.176990000000004</v>
      </c>
      <c r="C101">
        <f t="shared" si="3"/>
        <v>10.899999999999979</v>
      </c>
      <c r="E101">
        <f t="shared" si="2"/>
        <v>76.076989999999981</v>
      </c>
    </row>
    <row r="102" spans="1:5" x14ac:dyDescent="0.3">
      <c r="A102" s="2">
        <v>42516</v>
      </c>
      <c r="B102">
        <v>64.699354</v>
      </c>
      <c r="C102">
        <f t="shared" si="3"/>
        <v>10.999999999999979</v>
      </c>
      <c r="E102">
        <f t="shared" si="2"/>
        <v>75.699353999999971</v>
      </c>
    </row>
    <row r="103" spans="1:5" x14ac:dyDescent="0.3">
      <c r="A103" s="2">
        <v>42517</v>
      </c>
      <c r="B103">
        <v>65.346149999999994</v>
      </c>
      <c r="C103">
        <f t="shared" si="3"/>
        <v>11.099999999999978</v>
      </c>
      <c r="E103">
        <f t="shared" si="2"/>
        <v>76.446149999999975</v>
      </c>
    </row>
    <row r="104" spans="1:5" x14ac:dyDescent="0.3">
      <c r="A104" s="2">
        <v>42521</v>
      </c>
      <c r="B104">
        <v>65.684477000000001</v>
      </c>
      <c r="C104">
        <f t="shared" si="3"/>
        <v>11.199999999999978</v>
      </c>
      <c r="E104">
        <f t="shared" si="2"/>
        <v>76.884476999999976</v>
      </c>
    </row>
    <row r="105" spans="1:5" x14ac:dyDescent="0.3">
      <c r="A105" s="2">
        <v>42522</v>
      </c>
      <c r="B105">
        <v>65.276494999999997</v>
      </c>
      <c r="C105">
        <f t="shared" si="3"/>
        <v>11.299999999999978</v>
      </c>
      <c r="E105">
        <f t="shared" si="2"/>
        <v>76.57649499999998</v>
      </c>
    </row>
    <row r="106" spans="1:5" x14ac:dyDescent="0.3">
      <c r="A106" s="2">
        <v>42523</v>
      </c>
      <c r="B106">
        <v>64.828717999999995</v>
      </c>
      <c r="C106">
        <f t="shared" si="3"/>
        <v>11.399999999999977</v>
      </c>
      <c r="E106">
        <f t="shared" si="2"/>
        <v>76.228717999999972</v>
      </c>
    </row>
    <row r="107" spans="1:5" x14ac:dyDescent="0.3">
      <c r="A107" s="2">
        <v>42524</v>
      </c>
      <c r="B107">
        <v>64.749110000000002</v>
      </c>
      <c r="C107">
        <f t="shared" si="3"/>
        <v>11.499999999999977</v>
      </c>
      <c r="E107">
        <f t="shared" si="2"/>
        <v>76.249109999999973</v>
      </c>
    </row>
    <row r="108" spans="1:5" x14ac:dyDescent="0.3">
      <c r="A108" s="2">
        <v>42527</v>
      </c>
      <c r="B108">
        <v>64.808812000000003</v>
      </c>
      <c r="C108">
        <f t="shared" si="3"/>
        <v>11.599999999999977</v>
      </c>
      <c r="E108">
        <f t="shared" si="2"/>
        <v>76.408811999999983</v>
      </c>
    </row>
    <row r="109" spans="1:5" x14ac:dyDescent="0.3">
      <c r="A109" s="2">
        <v>42528</v>
      </c>
      <c r="B109">
        <v>64.569997999999998</v>
      </c>
      <c r="C109">
        <f t="shared" si="3"/>
        <v>11.699999999999976</v>
      </c>
      <c r="E109">
        <f>B109+C109+12</f>
        <v>88.269997999999973</v>
      </c>
    </row>
    <row r="110" spans="1:5" x14ac:dyDescent="0.3">
      <c r="A110" s="2">
        <v>42529</v>
      </c>
      <c r="B110">
        <v>65.220000999999996</v>
      </c>
      <c r="C110">
        <f t="shared" si="3"/>
        <v>11.799999999999976</v>
      </c>
      <c r="E110">
        <f t="shared" si="2"/>
        <v>77.020000999999979</v>
      </c>
    </row>
    <row r="111" spans="1:5" x14ac:dyDescent="0.3">
      <c r="A111" s="2">
        <v>42530</v>
      </c>
      <c r="B111">
        <v>65.660004000000001</v>
      </c>
      <c r="C111">
        <f t="shared" si="3"/>
        <v>11.899999999999975</v>
      </c>
      <c r="E111">
        <f t="shared" si="2"/>
        <v>77.560003999999978</v>
      </c>
    </row>
    <row r="112" spans="1:5" x14ac:dyDescent="0.3">
      <c r="A112" s="2">
        <v>42531</v>
      </c>
      <c r="B112">
        <v>65.580001999999993</v>
      </c>
      <c r="C112">
        <f t="shared" si="3"/>
        <v>11.999999999999975</v>
      </c>
      <c r="E112">
        <f t="shared" si="2"/>
        <v>77.580001999999965</v>
      </c>
    </row>
    <row r="113" spans="1:5" x14ac:dyDescent="0.3">
      <c r="A113" s="2">
        <v>42534</v>
      </c>
      <c r="B113">
        <v>65.110000999999997</v>
      </c>
      <c r="C113">
        <f t="shared" si="3"/>
        <v>12.099999999999975</v>
      </c>
      <c r="E113">
        <f t="shared" si="2"/>
        <v>77.210000999999977</v>
      </c>
    </row>
    <row r="114" spans="1:5" x14ac:dyDescent="0.3">
      <c r="A114" s="2">
        <v>42535</v>
      </c>
      <c r="B114">
        <v>64.889999000000003</v>
      </c>
      <c r="C114">
        <f t="shared" si="3"/>
        <v>12.199999999999974</v>
      </c>
      <c r="E114">
        <f>B114+C114-7</f>
        <v>70.089998999999978</v>
      </c>
    </row>
    <row r="115" spans="1:5" x14ac:dyDescent="0.3">
      <c r="A115" s="2">
        <v>42536</v>
      </c>
      <c r="B115">
        <v>64.800003000000004</v>
      </c>
      <c r="C115">
        <f t="shared" si="3"/>
        <v>12.299999999999974</v>
      </c>
      <c r="E115">
        <f t="shared" si="2"/>
        <v>77.100002999999973</v>
      </c>
    </row>
    <row r="116" spans="1:5" x14ac:dyDescent="0.3">
      <c r="A116" s="2">
        <v>42537</v>
      </c>
      <c r="B116">
        <v>64.889999000000003</v>
      </c>
      <c r="C116">
        <f t="shared" si="3"/>
        <v>12.399999999999974</v>
      </c>
      <c r="E116">
        <f t="shared" si="2"/>
        <v>77.28999899999998</v>
      </c>
    </row>
    <row r="117" spans="1:5" x14ac:dyDescent="0.3">
      <c r="A117" s="2">
        <v>42538</v>
      </c>
      <c r="B117">
        <v>63.880001</v>
      </c>
      <c r="C117">
        <f t="shared" si="3"/>
        <v>12.499999999999973</v>
      </c>
      <c r="E117">
        <f t="shared" si="2"/>
        <v>76.380000999999979</v>
      </c>
    </row>
    <row r="118" spans="1:5" x14ac:dyDescent="0.3">
      <c r="A118" s="2">
        <v>42541</v>
      </c>
      <c r="B118">
        <v>63.09</v>
      </c>
      <c r="C118">
        <f t="shared" si="3"/>
        <v>12.599999999999973</v>
      </c>
      <c r="E118">
        <f>B118+C118-9</f>
        <v>66.689999999999969</v>
      </c>
    </row>
    <row r="119" spans="1:5" x14ac:dyDescent="0.3">
      <c r="A119" s="2">
        <v>42542</v>
      </c>
      <c r="B119">
        <v>62.970001000000003</v>
      </c>
      <c r="C119">
        <f t="shared" si="3"/>
        <v>12.699999999999973</v>
      </c>
      <c r="E119">
        <f t="shared" si="2"/>
        <v>75.670000999999971</v>
      </c>
    </row>
    <row r="120" spans="1:5" x14ac:dyDescent="0.3">
      <c r="A120" s="2">
        <v>42543</v>
      </c>
      <c r="B120">
        <v>63.09</v>
      </c>
      <c r="C120">
        <f t="shared" si="3"/>
        <v>12.799999999999972</v>
      </c>
      <c r="E120">
        <f t="shared" si="2"/>
        <v>75.889999999999972</v>
      </c>
    </row>
    <row r="121" spans="1:5" x14ac:dyDescent="0.3">
      <c r="A121" s="2">
        <v>42544</v>
      </c>
      <c r="B121">
        <v>64.410004000000001</v>
      </c>
      <c r="C121">
        <f t="shared" si="3"/>
        <v>12.899999999999972</v>
      </c>
      <c r="E121">
        <f t="shared" si="2"/>
        <v>77.310003999999978</v>
      </c>
    </row>
    <row r="122" spans="1:5" x14ac:dyDescent="0.3">
      <c r="A122" s="2">
        <v>42545</v>
      </c>
      <c r="B122">
        <v>63</v>
      </c>
      <c r="C122">
        <f t="shared" si="3"/>
        <v>12.999999999999972</v>
      </c>
      <c r="E122">
        <f t="shared" si="2"/>
        <v>75.999999999999972</v>
      </c>
    </row>
    <row r="123" spans="1:5" x14ac:dyDescent="0.3">
      <c r="A123" s="2">
        <v>42548</v>
      </c>
      <c r="B123">
        <v>61.43</v>
      </c>
      <c r="C123">
        <f t="shared" si="3"/>
        <v>13.099999999999971</v>
      </c>
      <c r="E123">
        <f t="shared" si="2"/>
        <v>74.529999999999973</v>
      </c>
    </row>
    <row r="124" spans="1:5" x14ac:dyDescent="0.3">
      <c r="A124" s="2">
        <v>42549</v>
      </c>
      <c r="B124">
        <v>62.599997999999999</v>
      </c>
      <c r="C124">
        <f t="shared" si="3"/>
        <v>13.199999999999971</v>
      </c>
      <c r="E124">
        <f t="shared" si="2"/>
        <v>75.799997999999974</v>
      </c>
    </row>
    <row r="125" spans="1:5" x14ac:dyDescent="0.3">
      <c r="A125" s="2">
        <v>42550</v>
      </c>
      <c r="B125">
        <v>64.089995999999999</v>
      </c>
      <c r="C125">
        <f t="shared" si="3"/>
        <v>13.299999999999971</v>
      </c>
      <c r="E125">
        <f>B125+C125-11</f>
        <v>66.389995999999968</v>
      </c>
    </row>
    <row r="126" spans="1:5" x14ac:dyDescent="0.3">
      <c r="A126" s="2">
        <v>42551</v>
      </c>
      <c r="B126">
        <v>64.669998000000007</v>
      </c>
      <c r="C126">
        <f t="shared" si="3"/>
        <v>13.39999999999997</v>
      </c>
      <c r="E126">
        <f t="shared" si="2"/>
        <v>78.06999799999997</v>
      </c>
    </row>
    <row r="127" spans="1:5" x14ac:dyDescent="0.3">
      <c r="A127" s="2">
        <v>42552</v>
      </c>
      <c r="B127">
        <v>64.769997000000004</v>
      </c>
      <c r="C127">
        <f t="shared" si="3"/>
        <v>13.49999999999997</v>
      </c>
      <c r="E127">
        <f t="shared" si="2"/>
        <v>78.269996999999975</v>
      </c>
    </row>
    <row r="128" spans="1:5" x14ac:dyDescent="0.3">
      <c r="A128" s="2">
        <v>42556</v>
      </c>
      <c r="B128">
        <v>64.589995999999999</v>
      </c>
      <c r="C128">
        <f t="shared" si="3"/>
        <v>13.599999999999969</v>
      </c>
      <c r="E128">
        <f t="shared" si="2"/>
        <v>78.189995999999965</v>
      </c>
    </row>
    <row r="129" spans="1:5" x14ac:dyDescent="0.3">
      <c r="A129" s="2">
        <v>42557</v>
      </c>
      <c r="B129">
        <v>64.739998</v>
      </c>
      <c r="C129">
        <f t="shared" si="3"/>
        <v>13.699999999999969</v>
      </c>
      <c r="E129">
        <f>B129+C129+12</f>
        <v>90.439997999999974</v>
      </c>
    </row>
    <row r="130" spans="1:5" x14ac:dyDescent="0.3">
      <c r="A130" s="2">
        <v>42558</v>
      </c>
      <c r="B130">
        <v>64.919998000000007</v>
      </c>
      <c r="C130">
        <f t="shared" si="3"/>
        <v>13.799999999999969</v>
      </c>
      <c r="E130">
        <f t="shared" si="2"/>
        <v>78.719997999999975</v>
      </c>
    </row>
    <row r="131" spans="1:5" x14ac:dyDescent="0.3">
      <c r="A131" s="2">
        <v>42559</v>
      </c>
      <c r="B131">
        <v>65.879997000000003</v>
      </c>
      <c r="C131">
        <f t="shared" si="3"/>
        <v>13.899999999999968</v>
      </c>
      <c r="E131">
        <f t="shared" ref="E131:E170" si="4">B131+C131</f>
        <v>79.779996999999966</v>
      </c>
    </row>
    <row r="132" spans="1:5" x14ac:dyDescent="0.3">
      <c r="A132" s="2">
        <v>42562</v>
      </c>
      <c r="B132">
        <v>66.430000000000007</v>
      </c>
      <c r="C132">
        <f t="shared" ref="C132:C170" si="5">C131+0.1</f>
        <v>13.999999999999968</v>
      </c>
      <c r="E132">
        <f t="shared" si="4"/>
        <v>80.429999999999978</v>
      </c>
    </row>
    <row r="133" spans="1:5" x14ac:dyDescent="0.3">
      <c r="A133" s="2">
        <v>42563</v>
      </c>
      <c r="B133">
        <v>67.309997999999993</v>
      </c>
      <c r="C133">
        <f t="shared" si="5"/>
        <v>14.099999999999968</v>
      </c>
      <c r="E133">
        <f t="shared" si="4"/>
        <v>81.409997999999959</v>
      </c>
    </row>
    <row r="134" spans="1:5" x14ac:dyDescent="0.3">
      <c r="A134" s="2">
        <v>42564</v>
      </c>
      <c r="B134">
        <v>67.169998000000007</v>
      </c>
      <c r="C134">
        <f t="shared" si="5"/>
        <v>14.199999999999967</v>
      </c>
      <c r="E134">
        <f t="shared" si="4"/>
        <v>81.369997999999981</v>
      </c>
    </row>
    <row r="135" spans="1:5" x14ac:dyDescent="0.3">
      <c r="A135" s="2">
        <v>42565</v>
      </c>
      <c r="B135">
        <v>67.370002999999997</v>
      </c>
      <c r="C135">
        <f t="shared" si="5"/>
        <v>14.299999999999967</v>
      </c>
      <c r="E135">
        <f t="shared" si="4"/>
        <v>81.670002999999966</v>
      </c>
    </row>
    <row r="136" spans="1:5" x14ac:dyDescent="0.3">
      <c r="A136" s="2">
        <v>42566</v>
      </c>
      <c r="B136">
        <v>67.510002</v>
      </c>
      <c r="C136">
        <f t="shared" si="5"/>
        <v>14.399999999999967</v>
      </c>
      <c r="E136">
        <f>B136+C136+9</f>
        <v>90.910001999999963</v>
      </c>
    </row>
    <row r="137" spans="1:5" x14ac:dyDescent="0.3">
      <c r="A137" s="2">
        <v>42569</v>
      </c>
      <c r="B137">
        <v>67.599997999999999</v>
      </c>
      <c r="C137">
        <f t="shared" si="5"/>
        <v>14.499999999999966</v>
      </c>
      <c r="E137">
        <f t="shared" si="4"/>
        <v>82.099997999999971</v>
      </c>
    </row>
    <row r="138" spans="1:5" x14ac:dyDescent="0.3">
      <c r="A138" s="2">
        <v>42570</v>
      </c>
      <c r="B138">
        <v>68.069999999999993</v>
      </c>
      <c r="C138">
        <f t="shared" si="5"/>
        <v>14.599999999999966</v>
      </c>
      <c r="E138">
        <f t="shared" si="4"/>
        <v>82.669999999999959</v>
      </c>
    </row>
    <row r="139" spans="1:5" x14ac:dyDescent="0.3">
      <c r="A139" s="2">
        <v>42571</v>
      </c>
      <c r="B139">
        <v>67.739998</v>
      </c>
      <c r="C139">
        <f t="shared" si="5"/>
        <v>14.699999999999966</v>
      </c>
      <c r="E139">
        <f t="shared" si="4"/>
        <v>82.43999799999996</v>
      </c>
    </row>
    <row r="140" spans="1:5" x14ac:dyDescent="0.3">
      <c r="A140" s="2">
        <v>42572</v>
      </c>
      <c r="B140">
        <v>67.370002999999997</v>
      </c>
      <c r="C140">
        <f t="shared" si="5"/>
        <v>14.799999999999965</v>
      </c>
      <c r="E140">
        <f t="shared" si="4"/>
        <v>82.170002999999966</v>
      </c>
    </row>
    <row r="141" spans="1:5" x14ac:dyDescent="0.3">
      <c r="A141" s="2">
        <v>42573</v>
      </c>
      <c r="B141">
        <v>67.790001000000004</v>
      </c>
      <c r="C141">
        <f t="shared" si="5"/>
        <v>14.899999999999965</v>
      </c>
      <c r="E141">
        <f t="shared" si="4"/>
        <v>82.690000999999967</v>
      </c>
    </row>
    <row r="142" spans="1:5" x14ac:dyDescent="0.3">
      <c r="A142" s="2">
        <v>42576</v>
      </c>
      <c r="B142">
        <v>68.440002000000007</v>
      </c>
      <c r="C142">
        <f t="shared" si="5"/>
        <v>14.999999999999964</v>
      </c>
      <c r="E142">
        <f>B142+C142-12</f>
        <v>71.440001999999964</v>
      </c>
    </row>
    <row r="143" spans="1:5" x14ac:dyDescent="0.3">
      <c r="A143" s="2">
        <v>42577</v>
      </c>
      <c r="B143">
        <v>68.5</v>
      </c>
      <c r="C143">
        <f t="shared" si="5"/>
        <v>15.099999999999964</v>
      </c>
      <c r="E143">
        <f t="shared" si="4"/>
        <v>83.599999999999966</v>
      </c>
    </row>
    <row r="144" spans="1:5" x14ac:dyDescent="0.3">
      <c r="A144" s="2">
        <v>42578</v>
      </c>
      <c r="B144">
        <v>70.839995999999999</v>
      </c>
      <c r="C144">
        <f t="shared" si="5"/>
        <v>15.199999999999964</v>
      </c>
      <c r="E144">
        <f t="shared" si="4"/>
        <v>86.03999599999996</v>
      </c>
    </row>
    <row r="145" spans="1:5" x14ac:dyDescent="0.3">
      <c r="A145" s="2">
        <v>42579</v>
      </c>
      <c r="B145">
        <v>70.870002999999997</v>
      </c>
      <c r="C145">
        <f t="shared" si="5"/>
        <v>15.299999999999963</v>
      </c>
      <c r="E145">
        <f t="shared" si="4"/>
        <v>86.170002999999966</v>
      </c>
    </row>
    <row r="146" spans="1:5" x14ac:dyDescent="0.3">
      <c r="A146" s="2">
        <v>42580</v>
      </c>
      <c r="B146">
        <v>70.760002</v>
      </c>
      <c r="C146">
        <f t="shared" si="5"/>
        <v>15.399999999999963</v>
      </c>
      <c r="E146">
        <f t="shared" si="4"/>
        <v>86.160001999999963</v>
      </c>
    </row>
    <row r="147" spans="1:5" x14ac:dyDescent="0.3">
      <c r="A147" s="2">
        <v>42583</v>
      </c>
      <c r="B147">
        <v>71.419998000000007</v>
      </c>
      <c r="C147">
        <f t="shared" si="5"/>
        <v>15.499999999999963</v>
      </c>
      <c r="E147">
        <f t="shared" si="4"/>
        <v>86.919997999999964</v>
      </c>
    </row>
    <row r="148" spans="1:5" x14ac:dyDescent="0.3">
      <c r="A148" s="2">
        <v>42584</v>
      </c>
      <c r="B148">
        <v>71.199996999999996</v>
      </c>
      <c r="C148">
        <f t="shared" si="5"/>
        <v>15.599999999999962</v>
      </c>
      <c r="E148">
        <f t="shared" si="4"/>
        <v>86.799996999999962</v>
      </c>
    </row>
    <row r="149" spans="1:5" x14ac:dyDescent="0.3">
      <c r="A149" s="2">
        <v>42585</v>
      </c>
      <c r="B149">
        <v>71.529999000000004</v>
      </c>
      <c r="C149">
        <f t="shared" si="5"/>
        <v>15.699999999999962</v>
      </c>
      <c r="E149">
        <f t="shared" si="4"/>
        <v>87.229998999999964</v>
      </c>
    </row>
    <row r="150" spans="1:5" x14ac:dyDescent="0.3">
      <c r="A150" s="2">
        <v>42586</v>
      </c>
      <c r="B150">
        <v>71.430000000000007</v>
      </c>
      <c r="C150">
        <f t="shared" si="5"/>
        <v>15.799999999999962</v>
      </c>
      <c r="E150">
        <f t="shared" si="4"/>
        <v>87.229999999999961</v>
      </c>
    </row>
    <row r="151" spans="1:5" x14ac:dyDescent="0.3">
      <c r="A151" s="2">
        <v>42587</v>
      </c>
      <c r="B151">
        <v>71.180000000000007</v>
      </c>
      <c r="C151">
        <f t="shared" si="5"/>
        <v>15.899999999999961</v>
      </c>
      <c r="E151">
        <f t="shared" si="4"/>
        <v>87.07999999999997</v>
      </c>
    </row>
    <row r="152" spans="1:5" x14ac:dyDescent="0.3">
      <c r="A152" s="2">
        <v>42590</v>
      </c>
      <c r="B152">
        <v>70.5</v>
      </c>
      <c r="C152">
        <f t="shared" si="5"/>
        <v>15.999999999999961</v>
      </c>
      <c r="E152">
        <f t="shared" si="4"/>
        <v>86.499999999999957</v>
      </c>
    </row>
    <row r="153" spans="1:5" x14ac:dyDescent="0.3">
      <c r="A153" s="2">
        <v>42591</v>
      </c>
      <c r="B153">
        <v>70.230002999999996</v>
      </c>
      <c r="C153">
        <f t="shared" si="5"/>
        <v>16.099999999999962</v>
      </c>
      <c r="E153">
        <f t="shared" si="4"/>
        <v>86.330002999999962</v>
      </c>
    </row>
    <row r="154" spans="1:5" x14ac:dyDescent="0.3">
      <c r="A154" s="2">
        <v>42592</v>
      </c>
      <c r="B154">
        <v>70.319999999999993</v>
      </c>
      <c r="C154">
        <f t="shared" si="5"/>
        <v>16.199999999999964</v>
      </c>
      <c r="E154">
        <f t="shared" si="4"/>
        <v>86.519999999999953</v>
      </c>
    </row>
    <row r="155" spans="1:5" x14ac:dyDescent="0.3">
      <c r="A155" s="2">
        <v>42593</v>
      </c>
      <c r="B155">
        <v>70.029999000000004</v>
      </c>
      <c r="C155">
        <f t="shared" si="5"/>
        <v>16.299999999999965</v>
      </c>
      <c r="E155">
        <f t="shared" si="4"/>
        <v>86.329998999999972</v>
      </c>
    </row>
    <row r="156" spans="1:5" x14ac:dyDescent="0.3">
      <c r="A156" s="2">
        <v>42594</v>
      </c>
      <c r="B156">
        <v>70.150002000000001</v>
      </c>
      <c r="C156">
        <f t="shared" si="5"/>
        <v>16.399999999999967</v>
      </c>
      <c r="E156">
        <f t="shared" si="4"/>
        <v>86.550001999999964</v>
      </c>
    </row>
    <row r="157" spans="1:5" x14ac:dyDescent="0.3">
      <c r="A157" s="2">
        <v>42597</v>
      </c>
      <c r="B157">
        <v>70.089995999999999</v>
      </c>
      <c r="C157">
        <f t="shared" si="5"/>
        <v>16.499999999999968</v>
      </c>
      <c r="E157">
        <f t="shared" si="4"/>
        <v>86.589995999999971</v>
      </c>
    </row>
    <row r="158" spans="1:5" x14ac:dyDescent="0.3">
      <c r="A158" s="2">
        <v>42598</v>
      </c>
      <c r="B158">
        <v>69.279999000000004</v>
      </c>
      <c r="C158">
        <f t="shared" si="5"/>
        <v>16.599999999999969</v>
      </c>
      <c r="E158">
        <f t="shared" si="4"/>
        <v>85.87999899999997</v>
      </c>
    </row>
    <row r="159" spans="1:5" x14ac:dyDescent="0.3">
      <c r="A159" s="2">
        <v>42599</v>
      </c>
      <c r="B159">
        <v>70.209998999999996</v>
      </c>
      <c r="C159">
        <f t="shared" si="5"/>
        <v>16.699999999999971</v>
      </c>
      <c r="E159">
        <f t="shared" si="4"/>
        <v>86.909998999999971</v>
      </c>
    </row>
    <row r="160" spans="1:5" x14ac:dyDescent="0.3">
      <c r="A160" s="2">
        <v>42600</v>
      </c>
      <c r="B160">
        <v>70.319999999999993</v>
      </c>
      <c r="C160">
        <f t="shared" si="5"/>
        <v>16.799999999999972</v>
      </c>
      <c r="E160">
        <f t="shared" si="4"/>
        <v>87.119999999999962</v>
      </c>
    </row>
    <row r="161" spans="1:5" x14ac:dyDescent="0.3">
      <c r="A161" s="2">
        <v>42601</v>
      </c>
      <c r="B161">
        <v>70.440002000000007</v>
      </c>
      <c r="C161">
        <f t="shared" si="5"/>
        <v>16.899999999999974</v>
      </c>
      <c r="E161">
        <f t="shared" si="4"/>
        <v>87.340001999999984</v>
      </c>
    </row>
    <row r="162" spans="1:5" x14ac:dyDescent="0.3">
      <c r="A162" s="2">
        <v>42604</v>
      </c>
      <c r="B162">
        <v>70.480002999999996</v>
      </c>
      <c r="C162">
        <f t="shared" si="5"/>
        <v>16.999999999999975</v>
      </c>
      <c r="E162">
        <f t="shared" si="4"/>
        <v>87.480002999999968</v>
      </c>
    </row>
    <row r="163" spans="1:5" x14ac:dyDescent="0.3">
      <c r="A163" s="2">
        <v>42605</v>
      </c>
      <c r="B163">
        <v>70.559997999999993</v>
      </c>
      <c r="C163">
        <f t="shared" si="5"/>
        <v>17.099999999999977</v>
      </c>
      <c r="E163">
        <f t="shared" si="4"/>
        <v>87.659997999999973</v>
      </c>
    </row>
    <row r="164" spans="1:5" x14ac:dyDescent="0.3">
      <c r="A164" s="2">
        <v>42606</v>
      </c>
      <c r="B164">
        <v>70.279999000000004</v>
      </c>
      <c r="C164">
        <f t="shared" si="5"/>
        <v>17.199999999999978</v>
      </c>
      <c r="E164">
        <f t="shared" si="4"/>
        <v>87.479998999999978</v>
      </c>
    </row>
    <row r="165" spans="1:5" x14ac:dyDescent="0.3">
      <c r="A165" s="2">
        <v>42607</v>
      </c>
      <c r="B165">
        <v>70.620002999999997</v>
      </c>
      <c r="C165">
        <f t="shared" si="5"/>
        <v>17.299999999999979</v>
      </c>
      <c r="E165">
        <f t="shared" si="4"/>
        <v>87.92000299999998</v>
      </c>
    </row>
    <row r="166" spans="1:5" x14ac:dyDescent="0.3">
      <c r="A166" s="2">
        <v>42608</v>
      </c>
      <c r="B166">
        <v>70.489998</v>
      </c>
      <c r="C166">
        <f t="shared" si="5"/>
        <v>17.399999999999981</v>
      </c>
      <c r="E166">
        <f t="shared" si="4"/>
        <v>87.889997999999977</v>
      </c>
    </row>
    <row r="167" spans="1:5" x14ac:dyDescent="0.3">
      <c r="A167" s="2">
        <v>42611</v>
      </c>
      <c r="B167">
        <v>71.099997999999999</v>
      </c>
      <c r="C167">
        <f t="shared" si="5"/>
        <v>17.499999999999982</v>
      </c>
      <c r="E167">
        <f>B167+C167+10</f>
        <v>98.599997999999985</v>
      </c>
    </row>
    <row r="168" spans="1:5" x14ac:dyDescent="0.3">
      <c r="A168" s="2">
        <v>42612</v>
      </c>
      <c r="B168">
        <v>71.339995999999999</v>
      </c>
      <c r="C168">
        <f t="shared" si="5"/>
        <v>17.599999999999984</v>
      </c>
      <c r="E168">
        <f t="shared" si="4"/>
        <v>88.939995999999979</v>
      </c>
    </row>
    <row r="169" spans="1:5" x14ac:dyDescent="0.3">
      <c r="A169" s="2">
        <v>42613</v>
      </c>
      <c r="B169">
        <v>71.209998999999996</v>
      </c>
      <c r="C169">
        <f t="shared" si="5"/>
        <v>17.699999999999985</v>
      </c>
      <c r="E169">
        <f>B169+C169+13</f>
        <v>101.90999899999998</v>
      </c>
    </row>
    <row r="170" spans="1:5" x14ac:dyDescent="0.3">
      <c r="A170" s="2">
        <v>42614</v>
      </c>
      <c r="B170">
        <v>71.639999000000003</v>
      </c>
      <c r="C170">
        <f t="shared" si="5"/>
        <v>17.799999999999986</v>
      </c>
      <c r="E170">
        <f t="shared" si="4"/>
        <v>89.439998999999986</v>
      </c>
    </row>
    <row r="171" spans="1:5" x14ac:dyDescent="0.3">
      <c r="A171" s="2"/>
    </row>
    <row r="172" spans="1:5" x14ac:dyDescent="0.3">
      <c r="A172" s="2"/>
    </row>
    <row r="173" spans="1:5" x14ac:dyDescent="0.3">
      <c r="A173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workbookViewId="0">
      <selection activeCell="G1" sqref="G1"/>
    </sheetView>
  </sheetViews>
  <sheetFormatPr defaultRowHeight="14.4" x14ac:dyDescent="0.3"/>
  <cols>
    <col min="1" max="1" width="9.88671875" style="1" customWidth="1"/>
  </cols>
  <sheetData>
    <row r="1" spans="1:12" x14ac:dyDescent="0.3">
      <c r="A1" s="1" t="s">
        <v>0</v>
      </c>
      <c r="B1" t="s">
        <v>1</v>
      </c>
      <c r="E1" t="s">
        <v>8</v>
      </c>
      <c r="H1" t="s">
        <v>2</v>
      </c>
      <c r="I1" t="s">
        <v>3</v>
      </c>
      <c r="K1" t="s">
        <v>2</v>
      </c>
      <c r="L1" t="s">
        <v>7</v>
      </c>
    </row>
    <row r="2" spans="1:12" x14ac:dyDescent="0.3">
      <c r="A2" s="2">
        <v>42373</v>
      </c>
      <c r="B2">
        <v>56.046013000000002</v>
      </c>
      <c r="C2">
        <v>1</v>
      </c>
      <c r="E2">
        <f>SQRT(B2+C2)</f>
        <v>7.5528811059091883</v>
      </c>
      <c r="H2" s="3">
        <f>AVERAGE(E2:E19)</f>
        <v>7.6465514636602689</v>
      </c>
      <c r="I2" s="3">
        <f>_xlfn.STDEV.S(E2:E19)</f>
        <v>8.070456095780057E-2</v>
      </c>
      <c r="K2" s="3">
        <f>AVERAGE(E2:E19)</f>
        <v>7.6465514636602689</v>
      </c>
      <c r="L2" s="3">
        <f>K2+_xlfn.STDEV.S(E2:E19)</f>
        <v>7.7272560246180699</v>
      </c>
    </row>
    <row r="3" spans="1:12" x14ac:dyDescent="0.3">
      <c r="A3" s="2">
        <v>42374</v>
      </c>
      <c r="B3">
        <v>56.898499999999999</v>
      </c>
      <c r="C3">
        <f>C2+0.1</f>
        <v>1.1000000000000001</v>
      </c>
      <c r="E3">
        <f>SQRT(B3+C3)</f>
        <v>7.6156746254025318</v>
      </c>
      <c r="H3" s="3">
        <f>AVERAGE(E20:E37)</f>
        <v>8.053147558806284</v>
      </c>
      <c r="I3" s="3">
        <f>_xlfn.STDEV.S(E20:E37)</f>
        <v>0.10320856373004852</v>
      </c>
      <c r="K3" s="3">
        <f>AVERAGE(E20:E37)</f>
        <v>8.053147558806284</v>
      </c>
      <c r="L3" s="3">
        <f>K3+_xlfn.STDEV.S(E20:E37)</f>
        <v>8.1563561225363319</v>
      </c>
    </row>
    <row r="4" spans="1:12" x14ac:dyDescent="0.3">
      <c r="A4" s="2">
        <v>42375</v>
      </c>
      <c r="B4">
        <v>56.729982999999997</v>
      </c>
      <c r="C4">
        <f t="shared" ref="C4:C67" si="0">C3+0.1</f>
        <v>1.2000000000000002</v>
      </c>
      <c r="E4">
        <f t="shared" ref="E4:E67" si="1">SQRT(B4+C4)</f>
        <v>7.6111748764563281</v>
      </c>
      <c r="H4" s="3">
        <f>AVERAGE(E38:E55)</f>
        <v>8.3693289066318979</v>
      </c>
      <c r="I4" s="3">
        <f>_xlfn.STDEV.S(E38:E55)</f>
        <v>9.0152076444414947E-2</v>
      </c>
      <c r="K4" s="3">
        <f>AVERAGE(E38:E55)</f>
        <v>8.3693289066318979</v>
      </c>
      <c r="L4" s="3">
        <f>K4+_xlfn.STDEV.S(E38:E55)</f>
        <v>8.4594809830763129</v>
      </c>
    </row>
    <row r="5" spans="1:12" x14ac:dyDescent="0.3">
      <c r="A5" s="2">
        <v>42376</v>
      </c>
      <c r="B5">
        <v>56.601118</v>
      </c>
      <c r="C5">
        <f t="shared" si="0"/>
        <v>1.3000000000000003</v>
      </c>
      <c r="E5">
        <f t="shared" si="1"/>
        <v>7.6092784151981192</v>
      </c>
      <c r="H5" s="3">
        <f>AVERAGE(E56:E73)</f>
        <v>8.4674888469434695</v>
      </c>
      <c r="I5" s="3">
        <f>_xlfn.STDEV.S(E56:E73)</f>
        <v>4.2044992695610621E-2</v>
      </c>
      <c r="K5" s="3">
        <f>AVERAGE(E56:E73)</f>
        <v>8.4674888469434695</v>
      </c>
      <c r="L5" s="3">
        <f>K5+_xlfn.STDEV.S(E56:E73)</f>
        <v>8.5095338396390794</v>
      </c>
    </row>
    <row r="6" spans="1:12" x14ac:dyDescent="0.3">
      <c r="A6" s="2">
        <v>42377</v>
      </c>
      <c r="B6">
        <v>55.322391000000003</v>
      </c>
      <c r="C6">
        <f t="shared" si="0"/>
        <v>1.4000000000000004</v>
      </c>
      <c r="E6">
        <f t="shared" si="1"/>
        <v>7.5314268900388326</v>
      </c>
      <c r="H6" s="3">
        <f>AVERAGE(E74:E91)</f>
        <v>8.5066146566723777</v>
      </c>
      <c r="I6" s="3">
        <f>_xlfn.STDEV.S(E74:E91)</f>
        <v>5.2597523963049397E-2</v>
      </c>
      <c r="K6" s="3">
        <f>AVERAGE(E74:E91)</f>
        <v>8.5066146566723777</v>
      </c>
      <c r="L6" s="3">
        <f>K6+_xlfn.STDEV.S(E74:E91)</f>
        <v>8.5592121806354271</v>
      </c>
    </row>
    <row r="7" spans="1:12" x14ac:dyDescent="0.3">
      <c r="A7" s="2">
        <v>42380</v>
      </c>
      <c r="B7">
        <v>56.779544999999999</v>
      </c>
      <c r="C7">
        <f t="shared" si="0"/>
        <v>1.5000000000000004</v>
      </c>
      <c r="E7">
        <f t="shared" si="1"/>
        <v>7.6341040731706036</v>
      </c>
      <c r="H7" s="3">
        <f>AVERAGE(E92:E109)</f>
        <v>8.6618787796890402</v>
      </c>
      <c r="I7" s="3">
        <f>_xlfn.STDEV.S(E92:E109)</f>
        <v>8.6667758951592247E-2</v>
      </c>
      <c r="K7" s="3">
        <f>AVERAGE(E92:E109)</f>
        <v>8.6618787796890402</v>
      </c>
      <c r="L7" s="3">
        <f>K7+_xlfn.STDEV.S(E92:E109)</f>
        <v>8.7485465386406318</v>
      </c>
    </row>
    <row r="8" spans="1:12" x14ac:dyDescent="0.3">
      <c r="A8" s="2">
        <v>42381</v>
      </c>
      <c r="B8">
        <v>57.076926999999998</v>
      </c>
      <c r="C8">
        <f t="shared" si="0"/>
        <v>1.6000000000000005</v>
      </c>
      <c r="E8">
        <f t="shared" si="1"/>
        <v>7.6600866183092213</v>
      </c>
      <c r="H8" s="3">
        <f>AVERAGE(E110:E127)</f>
        <v>8.7616466010552578</v>
      </c>
      <c r="I8" s="3">
        <f>_xlfn.STDEV.S(E110:E127)</f>
        <v>5.6299142143152993E-2</v>
      </c>
      <c r="K8" s="3">
        <f>AVERAGE(E110:E127)</f>
        <v>8.7616466010552578</v>
      </c>
      <c r="L8" s="3">
        <f>K8+_xlfn.STDEV.S(E110:E127)</f>
        <v>8.8179457431984112</v>
      </c>
    </row>
    <row r="9" spans="1:12" x14ac:dyDescent="0.3">
      <c r="A9" s="2">
        <v>42382</v>
      </c>
      <c r="B9">
        <v>55.243088</v>
      </c>
      <c r="C9">
        <f t="shared" si="0"/>
        <v>1.7000000000000006</v>
      </c>
      <c r="E9">
        <f t="shared" si="1"/>
        <v>7.5460644047079271</v>
      </c>
      <c r="H9" s="3">
        <f>AVERAGE(E128:E135)</f>
        <v>8.9440305800369764</v>
      </c>
      <c r="I9" s="3">
        <f>_xlfn.STDEV.S(E128:E135)</f>
        <v>7.9753071510222914E-2</v>
      </c>
      <c r="K9" s="3">
        <f>AVERAGE(E128:E135)</f>
        <v>8.9440305800369764</v>
      </c>
      <c r="L9" s="3">
        <f>K9+_xlfn.STDEV.S(E128:E135)</f>
        <v>9.0237836515472001</v>
      </c>
    </row>
    <row r="10" spans="1:12" x14ac:dyDescent="0.3">
      <c r="A10" s="2">
        <v>42383</v>
      </c>
      <c r="B10">
        <v>56.987712999999999</v>
      </c>
      <c r="C10">
        <f t="shared" si="0"/>
        <v>1.8000000000000007</v>
      </c>
      <c r="E10">
        <f t="shared" si="1"/>
        <v>7.6673145885635865</v>
      </c>
      <c r="H10" s="3">
        <f>AVERAGE(E136:E152)</f>
        <v>9.2065551507368646</v>
      </c>
      <c r="I10" s="3">
        <f>_xlfn.STDEV.S(E136:E152)</f>
        <v>0.11694479453154775</v>
      </c>
      <c r="K10" s="3">
        <f>AVERAGE(E136:E152)</f>
        <v>9.2065551507368646</v>
      </c>
      <c r="L10" s="3">
        <f>K10+_xlfn.STDEV.S(E136:E152)</f>
        <v>9.3234999452684129</v>
      </c>
    </row>
    <row r="11" spans="1:12" x14ac:dyDescent="0.3">
      <c r="A11" s="2">
        <v>42384</v>
      </c>
      <c r="B11">
        <v>55.996450000000003</v>
      </c>
      <c r="C11">
        <f t="shared" si="0"/>
        <v>1.9000000000000008</v>
      </c>
      <c r="E11">
        <f t="shared" si="1"/>
        <v>7.6089716782230177</v>
      </c>
      <c r="H11" s="3">
        <f>AVERAGE(E153:E170)</f>
        <v>9.3506950253595349</v>
      </c>
      <c r="I11" s="3">
        <f>_xlfn.STDEV.S(E153:E170)</f>
        <v>5.4793070029680112E-2</v>
      </c>
      <c r="K11" s="3">
        <f>AVERAGE(E153:E170)</f>
        <v>9.3506950253595349</v>
      </c>
      <c r="L11" s="3">
        <f>K11+_xlfn.STDEV.S(E153:E170)</f>
        <v>9.4054880953892148</v>
      </c>
    </row>
    <row r="12" spans="1:12" x14ac:dyDescent="0.3">
      <c r="A12" s="2">
        <v>42388</v>
      </c>
      <c r="B12">
        <v>56.967888000000002</v>
      </c>
      <c r="C12">
        <f t="shared" si="0"/>
        <v>2.0000000000000009</v>
      </c>
      <c r="E12">
        <f t="shared" si="1"/>
        <v>7.6790551502121671</v>
      </c>
    </row>
    <row r="13" spans="1:12" x14ac:dyDescent="0.3">
      <c r="A13" s="2">
        <v>42389</v>
      </c>
      <c r="B13">
        <v>55.808107999999997</v>
      </c>
      <c r="C13">
        <f t="shared" si="0"/>
        <v>2.100000000000001</v>
      </c>
      <c r="E13">
        <f t="shared" si="1"/>
        <v>7.6097377090146807</v>
      </c>
      <c r="G13" t="s">
        <v>6</v>
      </c>
      <c r="H13">
        <f>MIN(H2:H11)</f>
        <v>7.6465514636602689</v>
      </c>
      <c r="I13">
        <f>MIN(I2:I11)</f>
        <v>4.2044992695610621E-2</v>
      </c>
      <c r="K13">
        <f>MIN(K2:K11)</f>
        <v>7.6465514636602689</v>
      </c>
      <c r="L13">
        <f>MIN(L2:L11)</f>
        <v>7.7272560246180699</v>
      </c>
    </row>
    <row r="14" spans="1:12" x14ac:dyDescent="0.3">
      <c r="A14" s="2">
        <v>42390</v>
      </c>
      <c r="B14">
        <v>55.292650999999999</v>
      </c>
      <c r="C14">
        <f t="shared" si="0"/>
        <v>2.2000000000000011</v>
      </c>
      <c r="E14">
        <f t="shared" si="1"/>
        <v>7.5823908498573198</v>
      </c>
      <c r="G14" t="s">
        <v>5</v>
      </c>
      <c r="H14">
        <f>MAX(H2:H11)</f>
        <v>9.3506950253595349</v>
      </c>
      <c r="I14">
        <f>MAX(I2:I11)</f>
        <v>0.11694479453154775</v>
      </c>
      <c r="K14">
        <f>MAX(K2:K11)</f>
        <v>9.3506950253595349</v>
      </c>
      <c r="L14">
        <f>MAX(L2:L11)</f>
        <v>9.4054880953892148</v>
      </c>
    </row>
    <row r="15" spans="1:12" x14ac:dyDescent="0.3">
      <c r="A15" s="2">
        <v>42391</v>
      </c>
      <c r="B15">
        <v>57.225614</v>
      </c>
      <c r="C15">
        <f t="shared" si="0"/>
        <v>2.3000000000000012</v>
      </c>
      <c r="E15">
        <f t="shared" si="1"/>
        <v>7.715284440641188</v>
      </c>
      <c r="G15" t="s">
        <v>4</v>
      </c>
      <c r="H15">
        <f>MAX(H2:H11)-MIN(H2:H11)</f>
        <v>1.704143561699266</v>
      </c>
      <c r="I15">
        <f>MAX(I2:I11)-MIN(I2:I11)</f>
        <v>7.4899801835937141E-2</v>
      </c>
      <c r="K15">
        <f>MAX(K2:K11)-MIN(K2:K11)</f>
        <v>1.704143561699266</v>
      </c>
      <c r="L15">
        <f>MAX(L2:L11)-MIN(L2:L11)</f>
        <v>1.6782320707711449</v>
      </c>
    </row>
    <row r="16" spans="1:12" x14ac:dyDescent="0.3">
      <c r="A16" s="2">
        <v>42394</v>
      </c>
      <c r="B16">
        <v>56.105485999999999</v>
      </c>
      <c r="C16">
        <f t="shared" si="0"/>
        <v>2.4000000000000012</v>
      </c>
      <c r="E16">
        <f t="shared" si="1"/>
        <v>7.6488878930207882</v>
      </c>
    </row>
    <row r="17" spans="1:5" x14ac:dyDescent="0.3">
      <c r="A17" s="2">
        <v>42395</v>
      </c>
      <c r="B17">
        <v>58.018624000000003</v>
      </c>
      <c r="C17">
        <f t="shared" si="0"/>
        <v>2.5000000000000013</v>
      </c>
      <c r="E17">
        <f t="shared" si="1"/>
        <v>7.7793716969945592</v>
      </c>
    </row>
    <row r="18" spans="1:5" x14ac:dyDescent="0.3">
      <c r="A18" s="2">
        <v>42396</v>
      </c>
      <c r="B18">
        <v>57.790633999999997</v>
      </c>
      <c r="C18">
        <f t="shared" si="0"/>
        <v>2.6000000000000014</v>
      </c>
      <c r="E18">
        <f t="shared" si="1"/>
        <v>7.7711411002503361</v>
      </c>
    </row>
    <row r="19" spans="1:5" x14ac:dyDescent="0.3">
      <c r="A19" s="2">
        <v>42397</v>
      </c>
      <c r="B19">
        <v>58.375478999999999</v>
      </c>
      <c r="C19">
        <f t="shared" si="0"/>
        <v>2.7000000000000015</v>
      </c>
      <c r="E19">
        <f t="shared" si="1"/>
        <v>7.8150802299144697</v>
      </c>
    </row>
    <row r="20" spans="1:5" x14ac:dyDescent="0.3">
      <c r="A20" s="2">
        <v>42398</v>
      </c>
      <c r="B20">
        <v>61.458308000000002</v>
      </c>
      <c r="C20">
        <f t="shared" si="0"/>
        <v>2.8000000000000016</v>
      </c>
      <c r="E20">
        <f t="shared" si="1"/>
        <v>8.0161279929901319</v>
      </c>
    </row>
    <row r="21" spans="1:5" x14ac:dyDescent="0.3">
      <c r="A21" s="2">
        <v>42401</v>
      </c>
      <c r="B21">
        <v>61.200581</v>
      </c>
      <c r="C21">
        <f t="shared" si="0"/>
        <v>2.9000000000000017</v>
      </c>
      <c r="E21">
        <f t="shared" si="1"/>
        <v>8.0062838445810804</v>
      </c>
    </row>
    <row r="22" spans="1:5" x14ac:dyDescent="0.3">
      <c r="A22" s="2">
        <v>42402</v>
      </c>
      <c r="B22">
        <v>61.775511999999999</v>
      </c>
      <c r="C22">
        <f t="shared" si="0"/>
        <v>3.0000000000000018</v>
      </c>
      <c r="E22">
        <f t="shared" si="1"/>
        <v>8.0483235521442609</v>
      </c>
    </row>
    <row r="23" spans="1:5" x14ac:dyDescent="0.3">
      <c r="A23" s="2">
        <v>42403</v>
      </c>
      <c r="B23">
        <v>61.061801000000003</v>
      </c>
      <c r="C23">
        <f t="shared" si="0"/>
        <v>3.1000000000000019</v>
      </c>
      <c r="E23">
        <f t="shared" si="1"/>
        <v>8.0101061790715367</v>
      </c>
    </row>
    <row r="24" spans="1:5" x14ac:dyDescent="0.3">
      <c r="A24" s="2">
        <v>42404</v>
      </c>
      <c r="B24">
        <v>59.327091000000003</v>
      </c>
      <c r="C24">
        <f t="shared" si="0"/>
        <v>3.200000000000002</v>
      </c>
      <c r="E24">
        <f t="shared" si="1"/>
        <v>7.9074073500737274</v>
      </c>
    </row>
    <row r="25" spans="1:5" x14ac:dyDescent="0.3">
      <c r="A25" s="2">
        <v>42405</v>
      </c>
      <c r="B25">
        <v>58.881025999999999</v>
      </c>
      <c r="C25">
        <f t="shared" si="0"/>
        <v>3.300000000000002</v>
      </c>
      <c r="E25">
        <f t="shared" si="1"/>
        <v>7.8854946579146192</v>
      </c>
    </row>
    <row r="26" spans="1:5" x14ac:dyDescent="0.3">
      <c r="A26" s="2">
        <v>42408</v>
      </c>
      <c r="B26">
        <v>59.683945999999999</v>
      </c>
      <c r="C26">
        <f t="shared" si="0"/>
        <v>3.4000000000000021</v>
      </c>
      <c r="E26">
        <f t="shared" si="1"/>
        <v>7.942540273741141</v>
      </c>
    </row>
    <row r="27" spans="1:5" x14ac:dyDescent="0.3">
      <c r="A27" s="2">
        <v>42409</v>
      </c>
      <c r="B27">
        <v>60.952764999999999</v>
      </c>
      <c r="C27">
        <f t="shared" si="0"/>
        <v>3.5000000000000022</v>
      </c>
      <c r="E27">
        <f t="shared" si="1"/>
        <v>8.0282479408648069</v>
      </c>
    </row>
    <row r="28" spans="1:5" x14ac:dyDescent="0.3">
      <c r="A28" s="2">
        <v>42410</v>
      </c>
      <c r="B28">
        <v>60.348094000000003</v>
      </c>
      <c r="C28">
        <f t="shared" si="0"/>
        <v>3.6000000000000023</v>
      </c>
      <c r="E28">
        <f t="shared" si="1"/>
        <v>7.9967552169614402</v>
      </c>
    </row>
    <row r="29" spans="1:5" x14ac:dyDescent="0.3">
      <c r="A29" s="2">
        <v>42411</v>
      </c>
      <c r="B29">
        <v>59.446044999999998</v>
      </c>
      <c r="C29">
        <f t="shared" si="0"/>
        <v>3.7000000000000024</v>
      </c>
      <c r="E29">
        <f t="shared" si="1"/>
        <v>7.9464485778239329</v>
      </c>
    </row>
    <row r="30" spans="1:5" x14ac:dyDescent="0.3">
      <c r="A30" s="2">
        <v>42412</v>
      </c>
      <c r="B30">
        <v>60.774338</v>
      </c>
      <c r="C30">
        <f t="shared" si="0"/>
        <v>3.8000000000000025</v>
      </c>
      <c r="E30">
        <f t="shared" si="1"/>
        <v>8.0358159511029115</v>
      </c>
    </row>
    <row r="31" spans="1:5" x14ac:dyDescent="0.3">
      <c r="A31" s="2">
        <v>42416</v>
      </c>
      <c r="B31">
        <v>61.121277999999997</v>
      </c>
      <c r="C31">
        <f t="shared" si="0"/>
        <v>3.9000000000000026</v>
      </c>
      <c r="E31">
        <f t="shared" si="1"/>
        <v>8.0635772458630299</v>
      </c>
    </row>
    <row r="32" spans="1:5" x14ac:dyDescent="0.3">
      <c r="A32" s="2">
        <v>42417</v>
      </c>
      <c r="B32">
        <v>62.40992</v>
      </c>
      <c r="C32">
        <f t="shared" si="0"/>
        <v>4.0000000000000027</v>
      </c>
      <c r="E32">
        <f t="shared" si="1"/>
        <v>8.1492281843129177</v>
      </c>
    </row>
    <row r="33" spans="1:5" x14ac:dyDescent="0.3">
      <c r="A33" s="2">
        <v>42418</v>
      </c>
      <c r="B33">
        <v>62.330621000000001</v>
      </c>
      <c r="C33">
        <f t="shared" si="0"/>
        <v>4.1000000000000023</v>
      </c>
      <c r="E33">
        <f t="shared" si="1"/>
        <v>8.1504982056313597</v>
      </c>
    </row>
    <row r="34" spans="1:5" x14ac:dyDescent="0.3">
      <c r="A34" s="2">
        <v>42419</v>
      </c>
      <c r="B34">
        <v>62.380183000000002</v>
      </c>
      <c r="C34">
        <f t="shared" si="0"/>
        <v>4.200000000000002</v>
      </c>
      <c r="E34">
        <f t="shared" si="1"/>
        <v>8.1596680692292871</v>
      </c>
    </row>
    <row r="35" spans="1:5" x14ac:dyDescent="0.3">
      <c r="A35" s="2">
        <v>42422</v>
      </c>
      <c r="B35">
        <v>62.994765000000001</v>
      </c>
      <c r="C35">
        <f t="shared" si="0"/>
        <v>4.3000000000000016</v>
      </c>
      <c r="E35">
        <f t="shared" si="1"/>
        <v>8.2033386495987113</v>
      </c>
    </row>
    <row r="36" spans="1:5" x14ac:dyDescent="0.3">
      <c r="A36" s="2">
        <v>42423</v>
      </c>
      <c r="B36">
        <v>62.588346999999999</v>
      </c>
      <c r="C36">
        <f t="shared" si="0"/>
        <v>4.4000000000000012</v>
      </c>
      <c r="E36">
        <f t="shared" si="1"/>
        <v>8.1846409206513151</v>
      </c>
    </row>
    <row r="37" spans="1:5" x14ac:dyDescent="0.3">
      <c r="A37" s="2">
        <v>42424</v>
      </c>
      <c r="B37">
        <v>63.103803999999997</v>
      </c>
      <c r="C37">
        <f t="shared" si="0"/>
        <v>4.5000000000000009</v>
      </c>
      <c r="E37">
        <f t="shared" si="1"/>
        <v>8.2221532459569246</v>
      </c>
    </row>
    <row r="38" spans="1:5" x14ac:dyDescent="0.3">
      <c r="A38" s="2">
        <v>42425</v>
      </c>
      <c r="B38">
        <v>63.946379999999998</v>
      </c>
      <c r="C38">
        <f t="shared" si="0"/>
        <v>4.6000000000000005</v>
      </c>
      <c r="E38">
        <f t="shared" si="1"/>
        <v>8.2792741227718754</v>
      </c>
    </row>
    <row r="39" spans="1:5" x14ac:dyDescent="0.3">
      <c r="A39" s="2">
        <v>42426</v>
      </c>
      <c r="B39">
        <v>63.292143000000003</v>
      </c>
      <c r="C39">
        <f t="shared" si="0"/>
        <v>4.7</v>
      </c>
      <c r="E39">
        <f t="shared" si="1"/>
        <v>8.2457348368717263</v>
      </c>
    </row>
    <row r="40" spans="1:5" x14ac:dyDescent="0.3">
      <c r="A40" s="2">
        <v>42429</v>
      </c>
      <c r="B40">
        <v>62.737037999999998</v>
      </c>
      <c r="C40">
        <f t="shared" si="0"/>
        <v>4.8</v>
      </c>
      <c r="E40">
        <f t="shared" si="1"/>
        <v>8.2180921143535492</v>
      </c>
    </row>
    <row r="41" spans="1:5" x14ac:dyDescent="0.3">
      <c r="A41" s="2">
        <v>42430</v>
      </c>
      <c r="B41">
        <v>63.708472</v>
      </c>
      <c r="C41">
        <f t="shared" si="0"/>
        <v>4.8999999999999995</v>
      </c>
      <c r="E41">
        <f t="shared" si="1"/>
        <v>8.2830231196103767</v>
      </c>
    </row>
    <row r="42" spans="1:5" x14ac:dyDescent="0.3">
      <c r="A42" s="2">
        <v>42431</v>
      </c>
      <c r="B42">
        <v>63.926551000000003</v>
      </c>
      <c r="C42">
        <f t="shared" si="0"/>
        <v>4.9999999999999991</v>
      </c>
      <c r="E42">
        <f t="shared" si="1"/>
        <v>8.3022015754858671</v>
      </c>
    </row>
    <row r="43" spans="1:5" x14ac:dyDescent="0.3">
      <c r="A43" s="2">
        <v>42432</v>
      </c>
      <c r="B43">
        <v>64.630347</v>
      </c>
      <c r="C43">
        <f t="shared" si="0"/>
        <v>5.0999999999999988</v>
      </c>
      <c r="E43">
        <f t="shared" si="1"/>
        <v>8.3504698670194593</v>
      </c>
    </row>
    <row r="44" spans="1:5" x14ac:dyDescent="0.3">
      <c r="A44" s="2">
        <v>42433</v>
      </c>
      <c r="B44">
        <v>64.372624000000002</v>
      </c>
      <c r="C44">
        <f t="shared" si="0"/>
        <v>5.1999999999999984</v>
      </c>
      <c r="E44">
        <f t="shared" si="1"/>
        <v>8.3410205610584605</v>
      </c>
    </row>
    <row r="45" spans="1:5" x14ac:dyDescent="0.3">
      <c r="A45" s="2">
        <v>42436</v>
      </c>
      <c r="B45">
        <v>63.678735000000003</v>
      </c>
      <c r="C45">
        <f t="shared" si="0"/>
        <v>5.299999999999998</v>
      </c>
      <c r="E45">
        <f t="shared" si="1"/>
        <v>8.3053437616994525</v>
      </c>
    </row>
    <row r="46" spans="1:5" x14ac:dyDescent="0.3">
      <c r="A46" s="2">
        <v>42437</v>
      </c>
      <c r="B46">
        <v>64.303235999999998</v>
      </c>
      <c r="C46">
        <f t="shared" si="0"/>
        <v>5.3999999999999977</v>
      </c>
      <c r="E46">
        <f t="shared" si="1"/>
        <v>8.3488463873759216</v>
      </c>
    </row>
    <row r="47" spans="1:5" x14ac:dyDescent="0.3">
      <c r="A47" s="2">
        <v>42438</v>
      </c>
      <c r="B47">
        <v>64.798867000000001</v>
      </c>
      <c r="C47">
        <f t="shared" si="0"/>
        <v>5.4999999999999973</v>
      </c>
      <c r="E47">
        <f t="shared" si="1"/>
        <v>8.384441961156389</v>
      </c>
    </row>
    <row r="48" spans="1:5" x14ac:dyDescent="0.3">
      <c r="A48" s="2">
        <v>42439</v>
      </c>
      <c r="B48">
        <v>64.649604999999994</v>
      </c>
      <c r="C48">
        <f t="shared" si="0"/>
        <v>5.599999999999997</v>
      </c>
      <c r="E48">
        <f t="shared" si="1"/>
        <v>8.3815037433625239</v>
      </c>
    </row>
    <row r="49" spans="1:5" x14ac:dyDescent="0.3">
      <c r="A49" s="2">
        <v>42440</v>
      </c>
      <c r="B49">
        <v>65.654625999999993</v>
      </c>
      <c r="C49">
        <f t="shared" si="0"/>
        <v>5.6999999999999966</v>
      </c>
      <c r="E49">
        <f t="shared" si="1"/>
        <v>8.4471667439443863</v>
      </c>
    </row>
    <row r="50" spans="1:5" x14ac:dyDescent="0.3">
      <c r="A50" s="2">
        <v>42443</v>
      </c>
      <c r="B50">
        <v>66.500433000000001</v>
      </c>
      <c r="C50">
        <f t="shared" si="0"/>
        <v>5.7999999999999963</v>
      </c>
      <c r="E50">
        <f t="shared" si="1"/>
        <v>8.5029661295338581</v>
      </c>
    </row>
    <row r="51" spans="1:5" x14ac:dyDescent="0.3">
      <c r="A51" s="2">
        <v>42444</v>
      </c>
      <c r="B51">
        <v>66.709396999999996</v>
      </c>
      <c r="C51">
        <f t="shared" si="0"/>
        <v>5.8999999999999959</v>
      </c>
      <c r="E51">
        <f t="shared" si="1"/>
        <v>8.5211147744881348</v>
      </c>
    </row>
    <row r="52" spans="1:5" x14ac:dyDescent="0.3">
      <c r="A52" s="2">
        <v>42445</v>
      </c>
      <c r="B52">
        <v>66.281516999999994</v>
      </c>
      <c r="C52">
        <f t="shared" si="0"/>
        <v>5.9999999999999956</v>
      </c>
      <c r="E52">
        <f t="shared" si="1"/>
        <v>8.501853739038328</v>
      </c>
    </row>
    <row r="53" spans="1:5" x14ac:dyDescent="0.3">
      <c r="A53" s="2">
        <v>42446</v>
      </c>
      <c r="B53">
        <v>65.525262999999995</v>
      </c>
      <c r="C53">
        <f t="shared" si="0"/>
        <v>6.0999999999999952</v>
      </c>
      <c r="E53">
        <f t="shared" si="1"/>
        <v>8.463170977830945</v>
      </c>
    </row>
    <row r="54" spans="1:5" x14ac:dyDescent="0.3">
      <c r="A54" s="2">
        <v>42447</v>
      </c>
      <c r="B54">
        <v>64.191873999999999</v>
      </c>
      <c r="C54">
        <f t="shared" si="0"/>
        <v>6.1999999999999948</v>
      </c>
      <c r="E54">
        <f t="shared" si="1"/>
        <v>8.3899865315744098</v>
      </c>
    </row>
    <row r="55" spans="1:5" x14ac:dyDescent="0.3">
      <c r="A55" s="2">
        <v>42450</v>
      </c>
      <c r="B55">
        <v>63.953052</v>
      </c>
      <c r="C55">
        <f t="shared" si="0"/>
        <v>6.2999999999999945</v>
      </c>
      <c r="E55">
        <f t="shared" si="1"/>
        <v>8.3817093721984897</v>
      </c>
    </row>
    <row r="56" spans="1:5" x14ac:dyDescent="0.3">
      <c r="A56" s="2">
        <v>42451</v>
      </c>
      <c r="B56">
        <v>65.097382999999994</v>
      </c>
      <c r="C56">
        <f t="shared" si="0"/>
        <v>6.3999999999999941</v>
      </c>
      <c r="E56">
        <f t="shared" si="1"/>
        <v>8.4556125147738399</v>
      </c>
    </row>
    <row r="57" spans="1:5" x14ac:dyDescent="0.3">
      <c r="A57" s="2">
        <v>42452</v>
      </c>
      <c r="B57">
        <v>65.316299000000001</v>
      </c>
      <c r="C57">
        <f t="shared" si="0"/>
        <v>6.4999999999999938</v>
      </c>
      <c r="E57">
        <f t="shared" si="1"/>
        <v>8.4744497756491537</v>
      </c>
    </row>
    <row r="58" spans="1:5" x14ac:dyDescent="0.3">
      <c r="A58" s="2">
        <v>42453</v>
      </c>
      <c r="B58">
        <v>63.704284999999999</v>
      </c>
      <c r="C58">
        <f t="shared" si="0"/>
        <v>6.5999999999999934</v>
      </c>
      <c r="E58">
        <f t="shared" si="1"/>
        <v>8.3847650533571887</v>
      </c>
    </row>
    <row r="59" spans="1:5" x14ac:dyDescent="0.3">
      <c r="A59" s="2">
        <v>42457</v>
      </c>
      <c r="B59">
        <v>64.361034000000004</v>
      </c>
      <c r="C59">
        <f t="shared" si="0"/>
        <v>6.6999999999999931</v>
      </c>
      <c r="E59">
        <f t="shared" si="1"/>
        <v>8.4297706967627537</v>
      </c>
    </row>
    <row r="60" spans="1:5" x14ac:dyDescent="0.3">
      <c r="A60" s="2">
        <v>42458</v>
      </c>
      <c r="B60">
        <v>65.246645000000001</v>
      </c>
      <c r="C60">
        <f t="shared" si="0"/>
        <v>6.7999999999999927</v>
      </c>
      <c r="E60">
        <f t="shared" si="1"/>
        <v>8.488029512201285</v>
      </c>
    </row>
    <row r="61" spans="1:5" x14ac:dyDescent="0.3">
      <c r="A61" s="2">
        <v>42459</v>
      </c>
      <c r="B61">
        <v>64.848616000000007</v>
      </c>
      <c r="C61">
        <f t="shared" si="0"/>
        <v>6.8999999999999924</v>
      </c>
      <c r="E61">
        <f t="shared" si="1"/>
        <v>8.4704554777178309</v>
      </c>
    </row>
    <row r="62" spans="1:5" x14ac:dyDescent="0.3">
      <c r="A62" s="2">
        <v>42460</v>
      </c>
      <c r="B62">
        <v>66.052648000000005</v>
      </c>
      <c r="C62">
        <f t="shared" si="0"/>
        <v>6.999999999999992</v>
      </c>
      <c r="E62">
        <f t="shared" si="1"/>
        <v>8.5470841811696214</v>
      </c>
    </row>
    <row r="63" spans="1:5" x14ac:dyDescent="0.3">
      <c r="A63" s="2">
        <v>42461</v>
      </c>
      <c r="B63">
        <v>65.764077</v>
      </c>
      <c r="C63">
        <f t="shared" si="0"/>
        <v>7.0999999999999917</v>
      </c>
      <c r="E63">
        <f t="shared" si="1"/>
        <v>8.5360457473000917</v>
      </c>
    </row>
    <row r="64" spans="1:5" x14ac:dyDescent="0.3">
      <c r="A64" s="2">
        <v>42464</v>
      </c>
      <c r="B64">
        <v>65.226746000000006</v>
      </c>
      <c r="C64">
        <f t="shared" si="0"/>
        <v>7.1999999999999913</v>
      </c>
      <c r="E64">
        <f t="shared" si="1"/>
        <v>8.5103904728279058</v>
      </c>
    </row>
    <row r="65" spans="1:5" x14ac:dyDescent="0.3">
      <c r="A65" s="2">
        <v>42465</v>
      </c>
      <c r="B65">
        <v>64.659558000000004</v>
      </c>
      <c r="C65">
        <f t="shared" si="0"/>
        <v>7.2999999999999909</v>
      </c>
      <c r="E65">
        <f t="shared" si="1"/>
        <v>8.4828979718018545</v>
      </c>
    </row>
    <row r="66" spans="1:5" x14ac:dyDescent="0.3">
      <c r="A66" s="2">
        <v>42466</v>
      </c>
      <c r="B66">
        <v>64.629699000000002</v>
      </c>
      <c r="C66">
        <f t="shared" si="0"/>
        <v>7.3999999999999906</v>
      </c>
      <c r="E66">
        <f t="shared" si="1"/>
        <v>8.4870312241678469</v>
      </c>
    </row>
    <row r="67" spans="1:5" x14ac:dyDescent="0.3">
      <c r="A67" s="2">
        <v>42467</v>
      </c>
      <c r="B67">
        <v>63.943106999999998</v>
      </c>
      <c r="C67">
        <f t="shared" si="0"/>
        <v>7.4999999999999902</v>
      </c>
      <c r="E67">
        <f t="shared" si="1"/>
        <v>8.4524024395434445</v>
      </c>
    </row>
    <row r="68" spans="1:5" x14ac:dyDescent="0.3">
      <c r="A68" s="2">
        <v>42468</v>
      </c>
      <c r="B68">
        <v>63.336114999999999</v>
      </c>
      <c r="C68">
        <f t="shared" ref="C68:C131" si="2">C67+0.1</f>
        <v>7.5999999999999899</v>
      </c>
      <c r="E68">
        <f t="shared" ref="E68:E131" si="3">SQRT(B68+C68)</f>
        <v>8.422358042733638</v>
      </c>
    </row>
    <row r="69" spans="1:5" x14ac:dyDescent="0.3">
      <c r="A69" s="2">
        <v>42471</v>
      </c>
      <c r="B69">
        <v>63.963005000000003</v>
      </c>
      <c r="C69">
        <f t="shared" si="2"/>
        <v>7.6999999999999895</v>
      </c>
      <c r="E69">
        <f t="shared" si="3"/>
        <v>8.4654004630613908</v>
      </c>
    </row>
    <row r="70" spans="1:5" x14ac:dyDescent="0.3">
      <c r="A70" s="2">
        <v>42472</v>
      </c>
      <c r="B70">
        <v>62.83858</v>
      </c>
      <c r="C70">
        <f t="shared" si="2"/>
        <v>7.7999999999999892</v>
      </c>
      <c r="E70">
        <f t="shared" si="3"/>
        <v>8.4046760794215025</v>
      </c>
    </row>
    <row r="71" spans="1:5" x14ac:dyDescent="0.3">
      <c r="A71" s="2">
        <v>42473</v>
      </c>
      <c r="B71">
        <v>63.634635000000003</v>
      </c>
      <c r="C71">
        <f t="shared" si="2"/>
        <v>7.8999999999999888</v>
      </c>
      <c r="E71">
        <f t="shared" si="3"/>
        <v>8.4578150251705075</v>
      </c>
    </row>
    <row r="72" spans="1:5" x14ac:dyDescent="0.3">
      <c r="A72" s="2">
        <v>42474</v>
      </c>
      <c r="B72">
        <v>63.356012999999997</v>
      </c>
      <c r="C72">
        <f t="shared" si="2"/>
        <v>7.9999999999999885</v>
      </c>
      <c r="E72">
        <f t="shared" si="3"/>
        <v>8.4472488420787037</v>
      </c>
    </row>
    <row r="73" spans="1:5" x14ac:dyDescent="0.3">
      <c r="A73" s="2">
        <v>42475</v>
      </c>
      <c r="B73">
        <v>64.122219999999999</v>
      </c>
      <c r="C73">
        <f t="shared" si="2"/>
        <v>8.099999999999989</v>
      </c>
      <c r="E73">
        <f t="shared" si="3"/>
        <v>8.4983657252438825</v>
      </c>
    </row>
    <row r="74" spans="1:5" x14ac:dyDescent="0.3">
      <c r="A74" s="2">
        <v>42478</v>
      </c>
      <c r="B74">
        <v>63.823695999999998</v>
      </c>
      <c r="C74">
        <f t="shared" si="2"/>
        <v>8.1999999999999886</v>
      </c>
      <c r="E74">
        <f t="shared" si="3"/>
        <v>8.4866775595635762</v>
      </c>
    </row>
    <row r="75" spans="1:5" x14ac:dyDescent="0.3">
      <c r="A75" s="2">
        <v>42479</v>
      </c>
      <c r="B75">
        <v>63.853546999999999</v>
      </c>
      <c r="C75">
        <f t="shared" si="2"/>
        <v>8.2999999999999883</v>
      </c>
      <c r="E75">
        <f t="shared" si="3"/>
        <v>8.4943243992680184</v>
      </c>
    </row>
    <row r="76" spans="1:5" x14ac:dyDescent="0.3">
      <c r="A76" s="2">
        <v>42480</v>
      </c>
      <c r="B76">
        <v>63.813743000000002</v>
      </c>
      <c r="C76">
        <f t="shared" si="2"/>
        <v>8.3999999999999879</v>
      </c>
      <c r="E76">
        <f t="shared" si="3"/>
        <v>8.4978669676572363</v>
      </c>
    </row>
    <row r="77" spans="1:5" x14ac:dyDescent="0.3">
      <c r="A77" s="2">
        <v>42481</v>
      </c>
      <c r="B77">
        <v>63.495325999999999</v>
      </c>
      <c r="C77">
        <f t="shared" si="2"/>
        <v>8.4999999999999876</v>
      </c>
      <c r="E77">
        <f t="shared" si="3"/>
        <v>8.4850059516773459</v>
      </c>
    </row>
    <row r="78" spans="1:5" x14ac:dyDescent="0.3">
      <c r="A78" s="2">
        <v>42482</v>
      </c>
      <c r="B78">
        <v>63.674438000000002</v>
      </c>
      <c r="C78">
        <f t="shared" si="2"/>
        <v>8.5999999999999872</v>
      </c>
      <c r="E78">
        <f t="shared" si="3"/>
        <v>8.5014374078740342</v>
      </c>
    </row>
    <row r="79" spans="1:5" x14ac:dyDescent="0.3">
      <c r="A79" s="2">
        <v>42485</v>
      </c>
      <c r="B79">
        <v>63.853546999999999</v>
      </c>
      <c r="C79">
        <f t="shared" si="2"/>
        <v>8.6999999999999869</v>
      </c>
      <c r="E79">
        <f t="shared" si="3"/>
        <v>8.5178369906919436</v>
      </c>
    </row>
    <row r="80" spans="1:5" x14ac:dyDescent="0.3">
      <c r="A80" s="2">
        <v>42486</v>
      </c>
      <c r="B80">
        <v>64.092369000000005</v>
      </c>
      <c r="C80">
        <f t="shared" si="2"/>
        <v>8.7999999999999865</v>
      </c>
      <c r="E80">
        <f t="shared" si="3"/>
        <v>8.5377027940775729</v>
      </c>
    </row>
    <row r="81" spans="1:5" x14ac:dyDescent="0.3">
      <c r="A81" s="2">
        <v>42487</v>
      </c>
      <c r="B81">
        <v>63.813743000000002</v>
      </c>
      <c r="C81">
        <f t="shared" si="2"/>
        <v>8.8999999999999861</v>
      </c>
      <c r="E81">
        <f t="shared" si="3"/>
        <v>8.527235366752814</v>
      </c>
    </row>
    <row r="82" spans="1:5" x14ac:dyDescent="0.3">
      <c r="A82" s="2">
        <v>42488</v>
      </c>
      <c r="B82">
        <v>62.55001</v>
      </c>
      <c r="C82">
        <f t="shared" si="2"/>
        <v>8.9999999999999858</v>
      </c>
      <c r="E82">
        <f t="shared" si="3"/>
        <v>8.4587238990287403</v>
      </c>
    </row>
    <row r="83" spans="1:5" x14ac:dyDescent="0.3">
      <c r="A83" s="2">
        <v>42489</v>
      </c>
      <c r="B83">
        <v>61.405678999999999</v>
      </c>
      <c r="C83">
        <f t="shared" si="2"/>
        <v>9.0999999999999854</v>
      </c>
      <c r="E83">
        <f t="shared" si="3"/>
        <v>8.3967659845919247</v>
      </c>
    </row>
    <row r="84" spans="1:5" x14ac:dyDescent="0.3">
      <c r="A84" s="2">
        <v>42492</v>
      </c>
      <c r="B84">
        <v>62.699268000000004</v>
      </c>
      <c r="C84">
        <f t="shared" si="2"/>
        <v>9.1999999999999851</v>
      </c>
      <c r="E84">
        <f t="shared" si="3"/>
        <v>8.4793436066714492</v>
      </c>
    </row>
    <row r="85" spans="1:5" x14ac:dyDescent="0.3">
      <c r="A85" s="2">
        <v>42493</v>
      </c>
      <c r="B85">
        <v>61.962918999999999</v>
      </c>
      <c r="C85">
        <f t="shared" si="2"/>
        <v>9.2999999999999847</v>
      </c>
      <c r="E85">
        <f t="shared" si="3"/>
        <v>8.4417367288964886</v>
      </c>
    </row>
    <row r="86" spans="1:5" x14ac:dyDescent="0.3">
      <c r="A86" s="2">
        <v>42494</v>
      </c>
      <c r="B86">
        <v>62.271391999999999</v>
      </c>
      <c r="C86">
        <f t="shared" si="2"/>
        <v>9.3999999999999844</v>
      </c>
      <c r="E86">
        <f t="shared" si="3"/>
        <v>8.4658958179273611</v>
      </c>
    </row>
    <row r="87" spans="1:5" x14ac:dyDescent="0.3">
      <c r="A87" s="2">
        <v>42495</v>
      </c>
      <c r="B87">
        <v>62.888333000000003</v>
      </c>
      <c r="C87">
        <f t="shared" si="2"/>
        <v>9.499999999999984</v>
      </c>
      <c r="E87">
        <f t="shared" si="3"/>
        <v>8.5081333440420401</v>
      </c>
    </row>
    <row r="88" spans="1:5" x14ac:dyDescent="0.3">
      <c r="A88" s="2">
        <v>42496</v>
      </c>
      <c r="B88">
        <v>63.714238000000002</v>
      </c>
      <c r="C88">
        <f t="shared" si="2"/>
        <v>9.5999999999999837</v>
      </c>
      <c r="E88">
        <f t="shared" si="3"/>
        <v>8.5623733859251896</v>
      </c>
    </row>
    <row r="89" spans="1:5" x14ac:dyDescent="0.3">
      <c r="A89" s="2">
        <v>42499</v>
      </c>
      <c r="B89">
        <v>64.181921000000003</v>
      </c>
      <c r="C89">
        <f t="shared" si="2"/>
        <v>9.6999999999999833</v>
      </c>
      <c r="E89">
        <f t="shared" si="3"/>
        <v>8.5954593245503759</v>
      </c>
    </row>
    <row r="90" spans="1:5" x14ac:dyDescent="0.3">
      <c r="A90" s="2">
        <v>42500</v>
      </c>
      <c r="B90">
        <v>64.271473999999998</v>
      </c>
      <c r="C90">
        <f t="shared" si="2"/>
        <v>9.7999999999999829</v>
      </c>
      <c r="E90">
        <f t="shared" si="3"/>
        <v>8.6064786062593548</v>
      </c>
    </row>
    <row r="91" spans="1:5" x14ac:dyDescent="0.3">
      <c r="A91" s="2">
        <v>42501</v>
      </c>
      <c r="B91">
        <v>63.306260000000002</v>
      </c>
      <c r="C91">
        <f t="shared" si="2"/>
        <v>9.8999999999999826</v>
      </c>
      <c r="E91">
        <f t="shared" si="3"/>
        <v>8.5560656846473542</v>
      </c>
    </row>
    <row r="92" spans="1:5" x14ac:dyDescent="0.3">
      <c r="A92" s="2">
        <v>42502</v>
      </c>
      <c r="B92">
        <v>63.863500000000002</v>
      </c>
      <c r="C92">
        <f t="shared" si="2"/>
        <v>9.9999999999999822</v>
      </c>
      <c r="E92">
        <f t="shared" si="3"/>
        <v>8.5943877036121652</v>
      </c>
    </row>
    <row r="93" spans="1:5" x14ac:dyDescent="0.3">
      <c r="A93" s="2">
        <v>42503</v>
      </c>
      <c r="B93">
        <v>63.365966</v>
      </c>
      <c r="C93">
        <f t="shared" si="2"/>
        <v>10.099999999999982</v>
      </c>
      <c r="E93">
        <f t="shared" si="3"/>
        <v>8.5712289667234991</v>
      </c>
    </row>
    <row r="94" spans="1:5" x14ac:dyDescent="0.3">
      <c r="A94" s="2">
        <v>42506</v>
      </c>
      <c r="B94">
        <v>63.415717999999998</v>
      </c>
      <c r="C94">
        <f t="shared" si="2"/>
        <v>10.199999999999982</v>
      </c>
      <c r="E94">
        <f t="shared" si="3"/>
        <v>8.5799602563182074</v>
      </c>
    </row>
    <row r="95" spans="1:5" x14ac:dyDescent="0.3">
      <c r="A95" s="2">
        <v>42507</v>
      </c>
      <c r="B95">
        <v>62.221634999999999</v>
      </c>
      <c r="C95">
        <f t="shared" si="2"/>
        <v>10.299999999999981</v>
      </c>
      <c r="E95">
        <f t="shared" si="3"/>
        <v>8.5159635391422377</v>
      </c>
    </row>
    <row r="96" spans="1:5" x14ac:dyDescent="0.3">
      <c r="A96" s="2">
        <v>42508</v>
      </c>
      <c r="B96">
        <v>62.739071000000003</v>
      </c>
      <c r="C96">
        <f t="shared" si="2"/>
        <v>10.399999999999981</v>
      </c>
      <c r="E96">
        <f t="shared" si="3"/>
        <v>8.5521383875613228</v>
      </c>
    </row>
    <row r="97" spans="1:5" x14ac:dyDescent="0.3">
      <c r="A97" s="2">
        <v>42509</v>
      </c>
      <c r="B97">
        <v>62.729121999999997</v>
      </c>
      <c r="C97">
        <f t="shared" si="2"/>
        <v>10.49999999999998</v>
      </c>
      <c r="E97">
        <f t="shared" si="3"/>
        <v>8.5574015916047781</v>
      </c>
    </row>
    <row r="98" spans="1:5" x14ac:dyDescent="0.3">
      <c r="A98" s="2">
        <v>42510</v>
      </c>
      <c r="B98">
        <v>63.306260000000002</v>
      </c>
      <c r="C98">
        <f t="shared" si="2"/>
        <v>10.59999999999998</v>
      </c>
      <c r="E98">
        <f t="shared" si="3"/>
        <v>8.596875013631406</v>
      </c>
    </row>
    <row r="99" spans="1:5" x14ac:dyDescent="0.3">
      <c r="A99" s="2">
        <v>42513</v>
      </c>
      <c r="B99">
        <v>63.256506999999999</v>
      </c>
      <c r="C99">
        <f t="shared" si="2"/>
        <v>10.69999999999998</v>
      </c>
      <c r="E99">
        <f t="shared" si="3"/>
        <v>8.5997969162067989</v>
      </c>
    </row>
    <row r="100" spans="1:5" x14ac:dyDescent="0.3">
      <c r="A100" s="2">
        <v>42514</v>
      </c>
      <c r="B100">
        <v>65.296401000000003</v>
      </c>
      <c r="C100">
        <f t="shared" si="2"/>
        <v>10.799999999999979</v>
      </c>
      <c r="E100">
        <f t="shared" si="3"/>
        <v>8.7233251114468953</v>
      </c>
    </row>
    <row r="101" spans="1:5" x14ac:dyDescent="0.3">
      <c r="A101" s="2">
        <v>42515</v>
      </c>
      <c r="B101">
        <v>65.176990000000004</v>
      </c>
      <c r="C101">
        <f t="shared" si="2"/>
        <v>10.899999999999979</v>
      </c>
      <c r="E101">
        <f t="shared" si="3"/>
        <v>8.7222124486852515</v>
      </c>
    </row>
    <row r="102" spans="1:5" x14ac:dyDescent="0.3">
      <c r="A102" s="2">
        <v>42516</v>
      </c>
      <c r="B102">
        <v>64.699354</v>
      </c>
      <c r="C102">
        <f t="shared" si="2"/>
        <v>10.999999999999979</v>
      </c>
      <c r="E102">
        <f t="shared" si="3"/>
        <v>8.7005375695987865</v>
      </c>
    </row>
    <row r="103" spans="1:5" x14ac:dyDescent="0.3">
      <c r="A103" s="2">
        <v>42517</v>
      </c>
      <c r="B103">
        <v>65.346149999999994</v>
      </c>
      <c r="C103">
        <f t="shared" si="2"/>
        <v>11.099999999999978</v>
      </c>
      <c r="E103">
        <f t="shared" si="3"/>
        <v>8.7433489007359171</v>
      </c>
    </row>
    <row r="104" spans="1:5" x14ac:dyDescent="0.3">
      <c r="A104" s="2">
        <v>42521</v>
      </c>
      <c r="B104">
        <v>65.684477000000001</v>
      </c>
      <c r="C104">
        <f t="shared" si="2"/>
        <v>11.199999999999978</v>
      </c>
      <c r="E104">
        <f t="shared" si="3"/>
        <v>8.7683793827593917</v>
      </c>
    </row>
    <row r="105" spans="1:5" x14ac:dyDescent="0.3">
      <c r="A105" s="2">
        <v>42522</v>
      </c>
      <c r="B105">
        <v>65.276494999999997</v>
      </c>
      <c r="C105">
        <f t="shared" si="2"/>
        <v>11.299999999999978</v>
      </c>
      <c r="E105">
        <f t="shared" si="3"/>
        <v>8.7507996777437427</v>
      </c>
    </row>
    <row r="106" spans="1:5" x14ac:dyDescent="0.3">
      <c r="A106" s="2">
        <v>42523</v>
      </c>
      <c r="B106">
        <v>64.828717999999995</v>
      </c>
      <c r="C106">
        <f t="shared" si="2"/>
        <v>11.399999999999977</v>
      </c>
      <c r="E106">
        <f t="shared" si="3"/>
        <v>8.7309059094689587</v>
      </c>
    </row>
    <row r="107" spans="1:5" x14ac:dyDescent="0.3">
      <c r="A107" s="2">
        <v>42524</v>
      </c>
      <c r="B107">
        <v>64.749110000000002</v>
      </c>
      <c r="C107">
        <f t="shared" si="2"/>
        <v>11.499999999999977</v>
      </c>
      <c r="E107">
        <f t="shared" si="3"/>
        <v>8.7320736368860281</v>
      </c>
    </row>
    <row r="108" spans="1:5" x14ac:dyDescent="0.3">
      <c r="A108" s="2">
        <v>42527</v>
      </c>
      <c r="B108">
        <v>64.808812000000003</v>
      </c>
      <c r="C108">
        <f t="shared" si="2"/>
        <v>11.599999999999977</v>
      </c>
      <c r="E108">
        <f t="shared" si="3"/>
        <v>8.7412134169118634</v>
      </c>
    </row>
    <row r="109" spans="1:5" x14ac:dyDescent="0.3">
      <c r="A109" s="2">
        <v>42528</v>
      </c>
      <c r="B109">
        <v>64.569997999999998</v>
      </c>
      <c r="C109">
        <f t="shared" si="2"/>
        <v>11.699999999999976</v>
      </c>
      <c r="E109">
        <f t="shared" si="3"/>
        <v>8.7332696053654484</v>
      </c>
    </row>
    <row r="110" spans="1:5" x14ac:dyDescent="0.3">
      <c r="A110" s="2">
        <v>42529</v>
      </c>
      <c r="B110">
        <v>65.220000999999996</v>
      </c>
      <c r="C110">
        <f t="shared" si="2"/>
        <v>11.799999999999976</v>
      </c>
      <c r="E110">
        <f t="shared" si="3"/>
        <v>8.7761039761388417</v>
      </c>
    </row>
    <row r="111" spans="1:5" x14ac:dyDescent="0.3">
      <c r="A111" s="2">
        <v>42530</v>
      </c>
      <c r="B111">
        <v>65.660004000000001</v>
      </c>
      <c r="C111">
        <f t="shared" si="2"/>
        <v>11.899999999999975</v>
      </c>
      <c r="E111">
        <f t="shared" si="3"/>
        <v>8.8068157696184368</v>
      </c>
    </row>
    <row r="112" spans="1:5" x14ac:dyDescent="0.3">
      <c r="A112" s="2">
        <v>42531</v>
      </c>
      <c r="B112">
        <v>65.580001999999993</v>
      </c>
      <c r="C112">
        <f t="shared" si="2"/>
        <v>11.999999999999975</v>
      </c>
      <c r="E112">
        <f t="shared" si="3"/>
        <v>8.8079510670757006</v>
      </c>
    </row>
    <row r="113" spans="1:5" x14ac:dyDescent="0.3">
      <c r="A113" s="2">
        <v>42534</v>
      </c>
      <c r="B113">
        <v>65.110000999999997</v>
      </c>
      <c r="C113">
        <f t="shared" si="2"/>
        <v>12.099999999999975</v>
      </c>
      <c r="E113">
        <f t="shared" si="3"/>
        <v>8.786922157388215</v>
      </c>
    </row>
    <row r="114" spans="1:5" x14ac:dyDescent="0.3">
      <c r="A114" s="2">
        <v>42535</v>
      </c>
      <c r="B114">
        <v>64.889999000000003</v>
      </c>
      <c r="C114">
        <f t="shared" si="2"/>
        <v>12.199999999999974</v>
      </c>
      <c r="E114">
        <f t="shared" si="3"/>
        <v>8.7800910587533192</v>
      </c>
    </row>
    <row r="115" spans="1:5" x14ac:dyDescent="0.3">
      <c r="A115" s="2">
        <v>42536</v>
      </c>
      <c r="B115">
        <v>64.800003000000004</v>
      </c>
      <c r="C115">
        <f t="shared" si="2"/>
        <v>12.299999999999974</v>
      </c>
      <c r="E115">
        <f t="shared" si="3"/>
        <v>8.7806607382360458</v>
      </c>
    </row>
    <row r="116" spans="1:5" x14ac:dyDescent="0.3">
      <c r="A116" s="2">
        <v>42537</v>
      </c>
      <c r="B116">
        <v>64.889999000000003</v>
      </c>
      <c r="C116">
        <f t="shared" si="2"/>
        <v>12.399999999999974</v>
      </c>
      <c r="E116">
        <f t="shared" si="3"/>
        <v>8.791473084756614</v>
      </c>
    </row>
    <row r="117" spans="1:5" x14ac:dyDescent="0.3">
      <c r="A117" s="2">
        <v>42538</v>
      </c>
      <c r="B117">
        <v>63.880001</v>
      </c>
      <c r="C117">
        <f t="shared" si="2"/>
        <v>12.499999999999973</v>
      </c>
      <c r="E117">
        <f t="shared" si="3"/>
        <v>8.739565263787437</v>
      </c>
    </row>
    <row r="118" spans="1:5" x14ac:dyDescent="0.3">
      <c r="A118" s="2">
        <v>42541</v>
      </c>
      <c r="B118">
        <v>63.09</v>
      </c>
      <c r="C118">
        <f t="shared" si="2"/>
        <v>12.599999999999973</v>
      </c>
      <c r="E118">
        <f t="shared" si="3"/>
        <v>8.6999999999999975</v>
      </c>
    </row>
    <row r="119" spans="1:5" x14ac:dyDescent="0.3">
      <c r="A119" s="2">
        <v>42542</v>
      </c>
      <c r="B119">
        <v>62.970001000000003</v>
      </c>
      <c r="C119">
        <f t="shared" si="2"/>
        <v>12.699999999999973</v>
      </c>
      <c r="E119">
        <f t="shared" si="3"/>
        <v>8.6988505562516689</v>
      </c>
    </row>
    <row r="120" spans="1:5" x14ac:dyDescent="0.3">
      <c r="A120" s="2">
        <v>42543</v>
      </c>
      <c r="B120">
        <v>63.09</v>
      </c>
      <c r="C120">
        <f t="shared" si="2"/>
        <v>12.799999999999972</v>
      </c>
      <c r="E120">
        <f t="shared" si="3"/>
        <v>8.7114866699088722</v>
      </c>
    </row>
    <row r="121" spans="1:5" x14ac:dyDescent="0.3">
      <c r="A121" s="2">
        <v>42544</v>
      </c>
      <c r="B121">
        <v>64.410004000000001</v>
      </c>
      <c r="C121">
        <f t="shared" si="2"/>
        <v>12.899999999999972</v>
      </c>
      <c r="E121">
        <f t="shared" si="3"/>
        <v>8.7926107613154336</v>
      </c>
    </row>
    <row r="122" spans="1:5" x14ac:dyDescent="0.3">
      <c r="A122" s="2">
        <v>42545</v>
      </c>
      <c r="B122">
        <v>63</v>
      </c>
      <c r="C122">
        <f t="shared" si="2"/>
        <v>12.999999999999972</v>
      </c>
      <c r="E122">
        <f t="shared" si="3"/>
        <v>8.7177978870813462</v>
      </c>
    </row>
    <row r="123" spans="1:5" x14ac:dyDescent="0.3">
      <c r="A123" s="2">
        <v>42548</v>
      </c>
      <c r="B123">
        <v>61.43</v>
      </c>
      <c r="C123">
        <f t="shared" si="2"/>
        <v>13.099999999999971</v>
      </c>
      <c r="E123">
        <f t="shared" si="3"/>
        <v>8.633075929238661</v>
      </c>
    </row>
    <row r="124" spans="1:5" x14ac:dyDescent="0.3">
      <c r="A124" s="2">
        <v>42549</v>
      </c>
      <c r="B124">
        <v>62.599997999999999</v>
      </c>
      <c r="C124">
        <f t="shared" si="2"/>
        <v>13.199999999999971</v>
      </c>
      <c r="E124">
        <f t="shared" si="3"/>
        <v>8.706319429012467</v>
      </c>
    </row>
    <row r="125" spans="1:5" x14ac:dyDescent="0.3">
      <c r="A125" s="2">
        <v>42550</v>
      </c>
      <c r="B125">
        <v>64.089995999999999</v>
      </c>
      <c r="C125">
        <f t="shared" si="2"/>
        <v>13.299999999999971</v>
      </c>
      <c r="E125">
        <f t="shared" si="3"/>
        <v>8.797158404848691</v>
      </c>
    </row>
    <row r="126" spans="1:5" x14ac:dyDescent="0.3">
      <c r="A126" s="2">
        <v>42551</v>
      </c>
      <c r="B126">
        <v>64.669998000000007</v>
      </c>
      <c r="C126">
        <f t="shared" si="2"/>
        <v>13.39999999999997</v>
      </c>
      <c r="E126">
        <f t="shared" si="3"/>
        <v>8.8357228340413645</v>
      </c>
    </row>
    <row r="127" spans="1:5" x14ac:dyDescent="0.3">
      <c r="A127" s="2">
        <v>42552</v>
      </c>
      <c r="B127">
        <v>64.769997000000004</v>
      </c>
      <c r="C127">
        <f t="shared" si="2"/>
        <v>13.49999999999997</v>
      </c>
      <c r="E127">
        <f t="shared" si="3"/>
        <v>8.8470332315415199</v>
      </c>
    </row>
    <row r="128" spans="1:5" x14ac:dyDescent="0.3">
      <c r="A128" s="2">
        <v>42556</v>
      </c>
      <c r="B128">
        <v>64.589995999999999</v>
      </c>
      <c r="C128">
        <f t="shared" si="2"/>
        <v>13.599999999999969</v>
      </c>
      <c r="E128">
        <f t="shared" si="3"/>
        <v>8.8425107294252108</v>
      </c>
    </row>
    <row r="129" spans="1:5" x14ac:dyDescent="0.3">
      <c r="A129" s="2">
        <v>42557</v>
      </c>
      <c r="B129">
        <v>64.739998</v>
      </c>
      <c r="C129">
        <f t="shared" si="2"/>
        <v>13.699999999999969</v>
      </c>
      <c r="E129">
        <f t="shared" si="3"/>
        <v>8.856635817284122</v>
      </c>
    </row>
    <row r="130" spans="1:5" x14ac:dyDescent="0.3">
      <c r="A130" s="2">
        <v>42558</v>
      </c>
      <c r="B130">
        <v>64.919998000000007</v>
      </c>
      <c r="C130">
        <f t="shared" si="2"/>
        <v>13.799999999999969</v>
      </c>
      <c r="E130">
        <f t="shared" si="3"/>
        <v>8.8724290924188267</v>
      </c>
    </row>
    <row r="131" spans="1:5" x14ac:dyDescent="0.3">
      <c r="A131" s="2">
        <v>42559</v>
      </c>
      <c r="B131">
        <v>65.879997000000003</v>
      </c>
      <c r="C131">
        <f t="shared" si="2"/>
        <v>13.899999999999968</v>
      </c>
      <c r="E131">
        <f t="shared" si="3"/>
        <v>8.93196490140887</v>
      </c>
    </row>
    <row r="132" spans="1:5" x14ac:dyDescent="0.3">
      <c r="A132" s="2">
        <v>42562</v>
      </c>
      <c r="B132">
        <v>66.430000000000007</v>
      </c>
      <c r="C132">
        <f t="shared" ref="C132:C170" si="4">C131+0.1</f>
        <v>13.999999999999968</v>
      </c>
      <c r="E132">
        <f t="shared" ref="E132:E170" si="5">SQRT(B132+C132)</f>
        <v>8.9682774265741791</v>
      </c>
    </row>
    <row r="133" spans="1:5" x14ac:dyDescent="0.3">
      <c r="A133" s="2">
        <v>42563</v>
      </c>
      <c r="B133">
        <v>67.309997999999993</v>
      </c>
      <c r="C133">
        <f t="shared" si="4"/>
        <v>14.099999999999968</v>
      </c>
      <c r="E133">
        <f t="shared" si="5"/>
        <v>9.0227489159346526</v>
      </c>
    </row>
    <row r="134" spans="1:5" x14ac:dyDescent="0.3">
      <c r="A134" s="2">
        <v>42564</v>
      </c>
      <c r="B134">
        <v>67.169998000000007</v>
      </c>
      <c r="C134">
        <f t="shared" si="4"/>
        <v>14.199999999999967</v>
      </c>
      <c r="E134">
        <f t="shared" si="5"/>
        <v>9.0205320242211862</v>
      </c>
    </row>
    <row r="135" spans="1:5" x14ac:dyDescent="0.3">
      <c r="A135" s="2">
        <v>42565</v>
      </c>
      <c r="B135">
        <v>67.370002999999997</v>
      </c>
      <c r="C135">
        <f t="shared" si="4"/>
        <v>14.299999999999967</v>
      </c>
      <c r="E135">
        <f t="shared" si="5"/>
        <v>9.0371457330287619</v>
      </c>
    </row>
    <row r="136" spans="1:5" x14ac:dyDescent="0.3">
      <c r="A136" s="2">
        <v>42566</v>
      </c>
      <c r="B136">
        <v>67.510002</v>
      </c>
      <c r="C136">
        <f t="shared" si="4"/>
        <v>14.399999999999967</v>
      </c>
      <c r="E136">
        <f t="shared" si="5"/>
        <v>9.0504144656474139</v>
      </c>
    </row>
    <row r="137" spans="1:5" x14ac:dyDescent="0.3">
      <c r="A137" s="2">
        <v>42569</v>
      </c>
      <c r="B137">
        <v>67.599997999999999</v>
      </c>
      <c r="C137">
        <f t="shared" si="4"/>
        <v>14.499999999999966</v>
      </c>
      <c r="E137">
        <f t="shared" si="5"/>
        <v>9.0609049216951814</v>
      </c>
    </row>
    <row r="138" spans="1:5" x14ac:dyDescent="0.3">
      <c r="A138" s="2">
        <v>42570</v>
      </c>
      <c r="B138">
        <v>68.069999999999993</v>
      </c>
      <c r="C138">
        <f t="shared" si="4"/>
        <v>14.599999999999966</v>
      </c>
      <c r="E138">
        <f t="shared" si="5"/>
        <v>9.0923044383698439</v>
      </c>
    </row>
    <row r="139" spans="1:5" x14ac:dyDescent="0.3">
      <c r="A139" s="2">
        <v>42571</v>
      </c>
      <c r="B139">
        <v>67.739998</v>
      </c>
      <c r="C139">
        <f t="shared" si="4"/>
        <v>14.699999999999966</v>
      </c>
      <c r="E139">
        <f t="shared" si="5"/>
        <v>9.0796474601164974</v>
      </c>
    </row>
    <row r="140" spans="1:5" x14ac:dyDescent="0.3">
      <c r="A140" s="2">
        <v>42572</v>
      </c>
      <c r="B140">
        <v>67.370002999999997</v>
      </c>
      <c r="C140">
        <f t="shared" si="4"/>
        <v>14.799999999999965</v>
      </c>
      <c r="E140">
        <f t="shared" si="5"/>
        <v>9.0647671233187221</v>
      </c>
    </row>
    <row r="141" spans="1:5" x14ac:dyDescent="0.3">
      <c r="A141" s="2">
        <v>42573</v>
      </c>
      <c r="B141">
        <v>67.790001000000004</v>
      </c>
      <c r="C141">
        <f t="shared" si="4"/>
        <v>14.899999999999965</v>
      </c>
      <c r="E141">
        <f t="shared" si="5"/>
        <v>9.0934042580323009</v>
      </c>
    </row>
    <row r="142" spans="1:5" x14ac:dyDescent="0.3">
      <c r="A142" s="2">
        <v>42576</v>
      </c>
      <c r="B142">
        <v>68.440002000000007</v>
      </c>
      <c r="C142">
        <f t="shared" si="4"/>
        <v>14.999999999999964</v>
      </c>
      <c r="E142">
        <f t="shared" si="5"/>
        <v>9.1345499068098572</v>
      </c>
    </row>
    <row r="143" spans="1:5" x14ac:dyDescent="0.3">
      <c r="A143" s="2">
        <v>42577</v>
      </c>
      <c r="B143">
        <v>68.5</v>
      </c>
      <c r="C143">
        <f t="shared" si="4"/>
        <v>15.099999999999964</v>
      </c>
      <c r="E143">
        <f t="shared" si="5"/>
        <v>9.1433035605299668</v>
      </c>
    </row>
    <row r="144" spans="1:5" x14ac:dyDescent="0.3">
      <c r="A144" s="2">
        <v>42578</v>
      </c>
      <c r="B144">
        <v>70.839995999999999</v>
      </c>
      <c r="C144">
        <f t="shared" si="4"/>
        <v>15.199999999999964</v>
      </c>
      <c r="E144">
        <f t="shared" si="5"/>
        <v>9.2757746846287699</v>
      </c>
    </row>
    <row r="145" spans="1:5" x14ac:dyDescent="0.3">
      <c r="A145" s="2">
        <v>42579</v>
      </c>
      <c r="B145">
        <v>70.870002999999997</v>
      </c>
      <c r="C145">
        <f t="shared" si="4"/>
        <v>15.299999999999963</v>
      </c>
      <c r="E145">
        <f t="shared" si="5"/>
        <v>9.282779917675521</v>
      </c>
    </row>
    <row r="146" spans="1:5" x14ac:dyDescent="0.3">
      <c r="A146" s="2">
        <v>42580</v>
      </c>
      <c r="B146">
        <v>70.760002</v>
      </c>
      <c r="C146">
        <f t="shared" si="4"/>
        <v>15.399999999999963</v>
      </c>
      <c r="E146">
        <f t="shared" si="5"/>
        <v>9.2822412164304353</v>
      </c>
    </row>
    <row r="147" spans="1:5" x14ac:dyDescent="0.3">
      <c r="A147" s="2">
        <v>42583</v>
      </c>
      <c r="B147">
        <v>71.419998000000007</v>
      </c>
      <c r="C147">
        <f t="shared" si="4"/>
        <v>15.499999999999963</v>
      </c>
      <c r="E147">
        <f t="shared" si="5"/>
        <v>9.323089509384749</v>
      </c>
    </row>
    <row r="148" spans="1:5" x14ac:dyDescent="0.3">
      <c r="A148" s="2">
        <v>42584</v>
      </c>
      <c r="B148">
        <v>71.199996999999996</v>
      </c>
      <c r="C148">
        <f t="shared" si="4"/>
        <v>15.599999999999962</v>
      </c>
      <c r="E148">
        <f t="shared" si="5"/>
        <v>9.3166515980796429</v>
      </c>
    </row>
    <row r="149" spans="1:5" x14ac:dyDescent="0.3">
      <c r="A149" s="2">
        <v>42585</v>
      </c>
      <c r="B149">
        <v>71.529999000000004</v>
      </c>
      <c r="C149">
        <f t="shared" si="4"/>
        <v>15.699999999999962</v>
      </c>
      <c r="E149">
        <f t="shared" si="5"/>
        <v>9.339700155786586</v>
      </c>
    </row>
    <row r="150" spans="1:5" x14ac:dyDescent="0.3">
      <c r="A150" s="2">
        <v>42586</v>
      </c>
      <c r="B150">
        <v>71.430000000000007</v>
      </c>
      <c r="C150">
        <f t="shared" si="4"/>
        <v>15.799999999999962</v>
      </c>
      <c r="E150">
        <f t="shared" si="5"/>
        <v>9.339700209321494</v>
      </c>
    </row>
    <row r="151" spans="1:5" x14ac:dyDescent="0.3">
      <c r="A151" s="2">
        <v>42587</v>
      </c>
      <c r="B151">
        <v>71.180000000000007</v>
      </c>
      <c r="C151">
        <f t="shared" si="4"/>
        <v>15.899999999999961</v>
      </c>
      <c r="E151">
        <f t="shared" si="5"/>
        <v>9.3316665178305627</v>
      </c>
    </row>
    <row r="152" spans="1:5" x14ac:dyDescent="0.3">
      <c r="A152" s="2">
        <v>42590</v>
      </c>
      <c r="B152">
        <v>70.5</v>
      </c>
      <c r="C152">
        <f t="shared" si="4"/>
        <v>15.999999999999961</v>
      </c>
      <c r="E152">
        <f t="shared" si="5"/>
        <v>9.3005376188691358</v>
      </c>
    </row>
    <row r="153" spans="1:5" x14ac:dyDescent="0.3">
      <c r="A153" s="2">
        <v>42591</v>
      </c>
      <c r="B153">
        <v>70.230002999999996</v>
      </c>
      <c r="C153">
        <f t="shared" si="4"/>
        <v>16.099999999999962</v>
      </c>
      <c r="E153">
        <f t="shared" si="5"/>
        <v>9.2913940288850068</v>
      </c>
    </row>
    <row r="154" spans="1:5" x14ac:dyDescent="0.3">
      <c r="A154" s="2">
        <v>42592</v>
      </c>
      <c r="B154">
        <v>70.319999999999993</v>
      </c>
      <c r="C154">
        <f t="shared" si="4"/>
        <v>16.199999999999964</v>
      </c>
      <c r="E154">
        <f t="shared" si="5"/>
        <v>9.3016127633867853</v>
      </c>
    </row>
    <row r="155" spans="1:5" x14ac:dyDescent="0.3">
      <c r="A155" s="2">
        <v>42593</v>
      </c>
      <c r="B155">
        <v>70.029999000000004</v>
      </c>
      <c r="C155">
        <f t="shared" si="4"/>
        <v>16.299999999999965</v>
      </c>
      <c r="E155">
        <f t="shared" si="5"/>
        <v>9.2913938136320517</v>
      </c>
    </row>
    <row r="156" spans="1:5" x14ac:dyDescent="0.3">
      <c r="A156" s="2">
        <v>42594</v>
      </c>
      <c r="B156">
        <v>70.150002000000001</v>
      </c>
      <c r="C156">
        <f t="shared" si="4"/>
        <v>16.399999999999967</v>
      </c>
      <c r="E156">
        <f t="shared" si="5"/>
        <v>9.3032253546821035</v>
      </c>
    </row>
    <row r="157" spans="1:5" x14ac:dyDescent="0.3">
      <c r="A157" s="2">
        <v>42597</v>
      </c>
      <c r="B157">
        <v>70.089995999999999</v>
      </c>
      <c r="C157">
        <f t="shared" si="4"/>
        <v>16.499999999999968</v>
      </c>
      <c r="E157">
        <f t="shared" si="5"/>
        <v>9.305374576017881</v>
      </c>
    </row>
    <row r="158" spans="1:5" x14ac:dyDescent="0.3">
      <c r="A158" s="2">
        <v>42598</v>
      </c>
      <c r="B158">
        <v>69.279999000000004</v>
      </c>
      <c r="C158">
        <f t="shared" si="4"/>
        <v>16.599999999999969</v>
      </c>
      <c r="E158">
        <f t="shared" si="5"/>
        <v>9.2671462166084311</v>
      </c>
    </row>
    <row r="159" spans="1:5" x14ac:dyDescent="0.3">
      <c r="A159" s="2">
        <v>42599</v>
      </c>
      <c r="B159">
        <v>70.209998999999996</v>
      </c>
      <c r="C159">
        <f t="shared" si="4"/>
        <v>16.699999999999971</v>
      </c>
      <c r="E159">
        <f t="shared" si="5"/>
        <v>9.3225532446857056</v>
      </c>
    </row>
    <row r="160" spans="1:5" x14ac:dyDescent="0.3">
      <c r="A160" s="2">
        <v>42600</v>
      </c>
      <c r="B160">
        <v>70.319999999999993</v>
      </c>
      <c r="C160">
        <f t="shared" si="4"/>
        <v>16.799999999999972</v>
      </c>
      <c r="E160">
        <f t="shared" si="5"/>
        <v>9.3338095116624249</v>
      </c>
    </row>
    <row r="161" spans="1:5" x14ac:dyDescent="0.3">
      <c r="A161" s="2">
        <v>42601</v>
      </c>
      <c r="B161">
        <v>70.440002000000007</v>
      </c>
      <c r="C161">
        <f t="shared" si="4"/>
        <v>16.899999999999974</v>
      </c>
      <c r="E161">
        <f t="shared" si="5"/>
        <v>9.3455873009672317</v>
      </c>
    </row>
    <row r="162" spans="1:5" x14ac:dyDescent="0.3">
      <c r="A162" s="2">
        <v>42604</v>
      </c>
      <c r="B162">
        <v>70.480002999999996</v>
      </c>
      <c r="C162">
        <f t="shared" si="4"/>
        <v>16.999999999999975</v>
      </c>
      <c r="E162">
        <f t="shared" si="5"/>
        <v>9.3530745212470094</v>
      </c>
    </row>
    <row r="163" spans="1:5" x14ac:dyDescent="0.3">
      <c r="A163" s="2">
        <v>42605</v>
      </c>
      <c r="B163">
        <v>70.559997999999993</v>
      </c>
      <c r="C163">
        <f t="shared" si="4"/>
        <v>17.099999999999977</v>
      </c>
      <c r="E163">
        <f t="shared" si="5"/>
        <v>9.3626918137894499</v>
      </c>
    </row>
    <row r="164" spans="1:5" x14ac:dyDescent="0.3">
      <c r="A164" s="2">
        <v>42606</v>
      </c>
      <c r="B164">
        <v>70.279999000000004</v>
      </c>
      <c r="C164">
        <f t="shared" si="4"/>
        <v>17.199999999999978</v>
      </c>
      <c r="E164">
        <f t="shared" si="5"/>
        <v>9.3530743074135785</v>
      </c>
    </row>
    <row r="165" spans="1:5" x14ac:dyDescent="0.3">
      <c r="A165" s="2">
        <v>42607</v>
      </c>
      <c r="B165">
        <v>70.620002999999997</v>
      </c>
      <c r="C165">
        <f t="shared" si="4"/>
        <v>17.299999999999979</v>
      </c>
      <c r="E165">
        <f t="shared" si="5"/>
        <v>9.3765666957581004</v>
      </c>
    </row>
    <row r="166" spans="1:5" x14ac:dyDescent="0.3">
      <c r="A166" s="2">
        <v>42608</v>
      </c>
      <c r="B166">
        <v>70.489998</v>
      </c>
      <c r="C166">
        <f t="shared" si="4"/>
        <v>17.399999999999981</v>
      </c>
      <c r="E166">
        <f t="shared" si="5"/>
        <v>9.3749665599403595</v>
      </c>
    </row>
    <row r="167" spans="1:5" x14ac:dyDescent="0.3">
      <c r="A167" s="2">
        <v>42611</v>
      </c>
      <c r="B167">
        <v>71.099997999999999</v>
      </c>
      <c r="C167">
        <f t="shared" si="4"/>
        <v>17.499999999999982</v>
      </c>
      <c r="E167">
        <f t="shared" si="5"/>
        <v>9.4127571943612764</v>
      </c>
    </row>
    <row r="168" spans="1:5" x14ac:dyDescent="0.3">
      <c r="A168" s="2">
        <v>42612</v>
      </c>
      <c r="B168">
        <v>71.339995999999999</v>
      </c>
      <c r="C168">
        <f t="shared" si="4"/>
        <v>17.599999999999984</v>
      </c>
      <c r="E168">
        <f t="shared" si="5"/>
        <v>9.4308003902107895</v>
      </c>
    </row>
    <row r="169" spans="1:5" x14ac:dyDescent="0.3">
      <c r="A169" s="2">
        <v>42613</v>
      </c>
      <c r="B169">
        <v>71.209998999999996</v>
      </c>
      <c r="C169">
        <f t="shared" si="4"/>
        <v>17.699999999999985</v>
      </c>
      <c r="E169">
        <f t="shared" si="5"/>
        <v>9.4292098820632884</v>
      </c>
    </row>
    <row r="170" spans="1:5" x14ac:dyDescent="0.3">
      <c r="A170" s="2">
        <v>42614</v>
      </c>
      <c r="B170">
        <v>71.639999000000003</v>
      </c>
      <c r="C170">
        <f t="shared" si="4"/>
        <v>17.799999999999986</v>
      </c>
      <c r="E170">
        <f t="shared" si="5"/>
        <v>9.4572722811601437</v>
      </c>
    </row>
    <row r="171" spans="1:5" x14ac:dyDescent="0.3">
      <c r="A171" s="2"/>
    </row>
    <row r="172" spans="1:5" x14ac:dyDescent="0.3">
      <c r="A172" s="2"/>
    </row>
    <row r="173" spans="1:5" x14ac:dyDescent="0.3">
      <c r="A173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</cp:lastModifiedBy>
  <dcterms:created xsi:type="dcterms:W3CDTF">2017-01-13T13:49:52Z</dcterms:created>
  <dcterms:modified xsi:type="dcterms:W3CDTF">2017-02-06T13:17:53Z</dcterms:modified>
</cp:coreProperties>
</file>